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a\Desktop\Documents\PRÁCE 0\práce 2014x\ostatní\Wampin\W1-2019 Výměna PVC Bováka\"/>
    </mc:Choice>
  </mc:AlternateContent>
  <xr:revisionPtr revIDLastSave="0" documentId="8_{1FF0E95F-98F0-4496-89B1-48A35606154C}" xr6:coauthVersionLast="36" xr6:coauthVersionMax="36" xr10:uidLastSave="{00000000-0000-0000-0000-000000000000}"/>
  <bookViews>
    <workbookView xWindow="0" yWindow="0" windowWidth="23040" windowHeight="9060" xr2:uid="{66A19DDD-4BAE-4268-B51E-D0CF1DB2D5C1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Rekapitulace!$G$20</definedName>
    <definedName name="Dodavka0">Položky!#REF!</definedName>
    <definedName name="HSV">Rekapitulace!$E$20</definedName>
    <definedName name="HSV0">Položky!#REF!</definedName>
    <definedName name="HZS">Rekapitulace!$I$20</definedName>
    <definedName name="HZS0">Položky!#REF!</definedName>
    <definedName name="JKSO">'Krycí list'!$G$2</definedName>
    <definedName name="MJ">'Krycí list'!$G$5</definedName>
    <definedName name="Mont">Rekapitulace!$H$20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Položky!$A$1:$G$199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Rekapitulace!$F$20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Rekapitulace!$E$25</definedName>
    <definedName name="VRNnazev">Rekapitulace!$A$25</definedName>
    <definedName name="VRNproc">Rekapitulace!$F$25</definedName>
    <definedName name="VRNzakl">Rekapitulace!$G$25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E197" i="3" l="1"/>
  <c r="BD197" i="3"/>
  <c r="BC197" i="3"/>
  <c r="BB197" i="3"/>
  <c r="G197" i="3"/>
  <c r="BA197" i="3" s="1"/>
  <c r="BE195" i="3"/>
  <c r="BD195" i="3"/>
  <c r="BC195" i="3"/>
  <c r="BB195" i="3"/>
  <c r="BA195" i="3"/>
  <c r="G195" i="3"/>
  <c r="BE193" i="3"/>
  <c r="BD193" i="3"/>
  <c r="BC193" i="3"/>
  <c r="BB193" i="3"/>
  <c r="G193" i="3"/>
  <c r="BA193" i="3" s="1"/>
  <c r="BE191" i="3"/>
  <c r="BD191" i="3"/>
  <c r="BC191" i="3"/>
  <c r="BB191" i="3"/>
  <c r="BB199" i="3" s="1"/>
  <c r="F19" i="2" s="1"/>
  <c r="BA191" i="3"/>
  <c r="G191" i="3"/>
  <c r="BE189" i="3"/>
  <c r="BD189" i="3"/>
  <c r="BC189" i="3"/>
  <c r="BB189" i="3"/>
  <c r="G189" i="3"/>
  <c r="BE187" i="3"/>
  <c r="BD187" i="3"/>
  <c r="BC187" i="3"/>
  <c r="BB187" i="3"/>
  <c r="BA187" i="3"/>
  <c r="G187" i="3"/>
  <c r="B19" i="2"/>
  <c r="A19" i="2"/>
  <c r="BC199" i="3"/>
  <c r="G19" i="2" s="1"/>
  <c r="C199" i="3"/>
  <c r="BE184" i="3"/>
  <c r="BD184" i="3"/>
  <c r="BC184" i="3"/>
  <c r="BB184" i="3"/>
  <c r="BA184" i="3"/>
  <c r="G184" i="3"/>
  <c r="BE183" i="3"/>
  <c r="BD183" i="3"/>
  <c r="BC183" i="3"/>
  <c r="BC185" i="3" s="1"/>
  <c r="G18" i="2" s="1"/>
  <c r="BB183" i="3"/>
  <c r="G183" i="3"/>
  <c r="BA183" i="3" s="1"/>
  <c r="BE182" i="3"/>
  <c r="BD182" i="3"/>
  <c r="BC182" i="3"/>
  <c r="BB182" i="3"/>
  <c r="BA182" i="3"/>
  <c r="G182" i="3"/>
  <c r="BE181" i="3"/>
  <c r="BD181" i="3"/>
  <c r="BC181" i="3"/>
  <c r="BB181" i="3"/>
  <c r="G181" i="3"/>
  <c r="BA181" i="3" s="1"/>
  <c r="BE180" i="3"/>
  <c r="BD180" i="3"/>
  <c r="BC180" i="3"/>
  <c r="BB180" i="3"/>
  <c r="BB185" i="3" s="1"/>
  <c r="F18" i="2" s="1"/>
  <c r="BA180" i="3"/>
  <c r="G180" i="3"/>
  <c r="BE179" i="3"/>
  <c r="BD179" i="3"/>
  <c r="BD185" i="3" s="1"/>
  <c r="H18" i="2" s="1"/>
  <c r="BC179" i="3"/>
  <c r="BB179" i="3"/>
  <c r="G179" i="3"/>
  <c r="BE178" i="3"/>
  <c r="BE185" i="3" s="1"/>
  <c r="I18" i="2" s="1"/>
  <c r="BD178" i="3"/>
  <c r="BC178" i="3"/>
  <c r="BB178" i="3"/>
  <c r="BA178" i="3"/>
  <c r="G178" i="3"/>
  <c r="B18" i="2"/>
  <c r="A18" i="2"/>
  <c r="C185" i="3"/>
  <c r="BE172" i="3"/>
  <c r="BD172" i="3"/>
  <c r="BC172" i="3"/>
  <c r="BB172" i="3"/>
  <c r="BA172" i="3"/>
  <c r="G172" i="3"/>
  <c r="BE168" i="3"/>
  <c r="BD168" i="3"/>
  <c r="BD176" i="3" s="1"/>
  <c r="H17" i="2" s="1"/>
  <c r="BC168" i="3"/>
  <c r="BA168" i="3"/>
  <c r="G168" i="3"/>
  <c r="BE164" i="3"/>
  <c r="BE176" i="3" s="1"/>
  <c r="I17" i="2" s="1"/>
  <c r="BD164" i="3"/>
  <c r="BC164" i="3"/>
  <c r="BB164" i="3"/>
  <c r="BA164" i="3"/>
  <c r="BA176" i="3" s="1"/>
  <c r="E17" i="2" s="1"/>
  <c r="G164" i="3"/>
  <c r="G17" i="2"/>
  <c r="B17" i="2"/>
  <c r="A17" i="2"/>
  <c r="BC176" i="3"/>
  <c r="C176" i="3"/>
  <c r="BE160" i="3"/>
  <c r="BD160" i="3"/>
  <c r="BC160" i="3"/>
  <c r="BB160" i="3"/>
  <c r="BA160" i="3"/>
  <c r="G160" i="3"/>
  <c r="BE158" i="3"/>
  <c r="BD158" i="3"/>
  <c r="BC158" i="3"/>
  <c r="BA158" i="3"/>
  <c r="G158" i="3"/>
  <c r="BB158" i="3" s="1"/>
  <c r="BE156" i="3"/>
  <c r="BD156" i="3"/>
  <c r="BC156" i="3"/>
  <c r="BB156" i="3"/>
  <c r="BA156" i="3"/>
  <c r="G156" i="3"/>
  <c r="BE154" i="3"/>
  <c r="BD154" i="3"/>
  <c r="BC154" i="3"/>
  <c r="BC162" i="3" s="1"/>
  <c r="G16" i="2" s="1"/>
  <c r="BA154" i="3"/>
  <c r="G154" i="3"/>
  <c r="BE152" i="3"/>
  <c r="BD152" i="3"/>
  <c r="BC152" i="3"/>
  <c r="BB152" i="3"/>
  <c r="BA152" i="3"/>
  <c r="G152" i="3"/>
  <c r="B16" i="2"/>
  <c r="A16" i="2"/>
  <c r="C162" i="3"/>
  <c r="BE149" i="3"/>
  <c r="BD149" i="3"/>
  <c r="BC149" i="3"/>
  <c r="BB149" i="3"/>
  <c r="BA149" i="3"/>
  <c r="G149" i="3"/>
  <c r="BE136" i="3"/>
  <c r="BD136" i="3"/>
  <c r="BC136" i="3"/>
  <c r="BA136" i="3"/>
  <c r="G136" i="3"/>
  <c r="BB136" i="3" s="1"/>
  <c r="BE110" i="3"/>
  <c r="BD110" i="3"/>
  <c r="BC110" i="3"/>
  <c r="BB110" i="3"/>
  <c r="BA110" i="3"/>
  <c r="G110" i="3"/>
  <c r="BE84" i="3"/>
  <c r="BD84" i="3"/>
  <c r="BC84" i="3"/>
  <c r="BA84" i="3"/>
  <c r="G84" i="3"/>
  <c r="BE82" i="3"/>
  <c r="BD82" i="3"/>
  <c r="BC82" i="3"/>
  <c r="BB82" i="3"/>
  <c r="BA82" i="3"/>
  <c r="G82" i="3"/>
  <c r="B15" i="2"/>
  <c r="A15" i="2"/>
  <c r="BC150" i="3"/>
  <c r="G15" i="2" s="1"/>
  <c r="C150" i="3"/>
  <c r="BE72" i="3"/>
  <c r="BE80" i="3" s="1"/>
  <c r="I14" i="2" s="1"/>
  <c r="BD72" i="3"/>
  <c r="BC72" i="3"/>
  <c r="BB72" i="3"/>
  <c r="BA72" i="3"/>
  <c r="BA80" i="3" s="1"/>
  <c r="E14" i="2" s="1"/>
  <c r="G72" i="3"/>
  <c r="H14" i="2"/>
  <c r="B14" i="2"/>
  <c r="A14" i="2"/>
  <c r="BD80" i="3"/>
  <c r="BC80" i="3"/>
  <c r="G14" i="2" s="1"/>
  <c r="BB80" i="3"/>
  <c r="F14" i="2" s="1"/>
  <c r="G80" i="3"/>
  <c r="C80" i="3"/>
  <c r="BE69" i="3"/>
  <c r="BD69" i="3"/>
  <c r="BC69" i="3"/>
  <c r="BB69" i="3"/>
  <c r="BA69" i="3"/>
  <c r="G69" i="3"/>
  <c r="BE68" i="3"/>
  <c r="BD68" i="3"/>
  <c r="BC68" i="3"/>
  <c r="BA68" i="3"/>
  <c r="G68" i="3"/>
  <c r="BB68" i="3" s="1"/>
  <c r="BE64" i="3"/>
  <c r="BD64" i="3"/>
  <c r="BC64" i="3"/>
  <c r="BB64" i="3"/>
  <c r="BA64" i="3"/>
  <c r="G64" i="3"/>
  <c r="BE62" i="3"/>
  <c r="BD62" i="3"/>
  <c r="BD70" i="3" s="1"/>
  <c r="H13" i="2" s="1"/>
  <c r="BC62" i="3"/>
  <c r="BA62" i="3"/>
  <c r="G62" i="3"/>
  <c r="BB62" i="3" s="1"/>
  <c r="BE60" i="3"/>
  <c r="BD60" i="3"/>
  <c r="BC60" i="3"/>
  <c r="BB60" i="3"/>
  <c r="BA60" i="3"/>
  <c r="G60" i="3"/>
  <c r="BE59" i="3"/>
  <c r="BD59" i="3"/>
  <c r="BC59" i="3"/>
  <c r="BA59" i="3"/>
  <c r="G59" i="3"/>
  <c r="BB59" i="3" s="1"/>
  <c r="BE58" i="3"/>
  <c r="BE70" i="3" s="1"/>
  <c r="I13" i="2" s="1"/>
  <c r="BD58" i="3"/>
  <c r="BC58" i="3"/>
  <c r="BB58" i="3"/>
  <c r="BA58" i="3"/>
  <c r="G58" i="3"/>
  <c r="BE57" i="3"/>
  <c r="BD57" i="3"/>
  <c r="BC57" i="3"/>
  <c r="BA57" i="3"/>
  <c r="G57" i="3"/>
  <c r="BB57" i="3" s="1"/>
  <c r="BE56" i="3"/>
  <c r="BD56" i="3"/>
  <c r="BC56" i="3"/>
  <c r="BB56" i="3"/>
  <c r="BA56" i="3"/>
  <c r="G56" i="3"/>
  <c r="BE53" i="3"/>
  <c r="BD53" i="3"/>
  <c r="BC53" i="3"/>
  <c r="BA53" i="3"/>
  <c r="G53" i="3"/>
  <c r="BB53" i="3" s="1"/>
  <c r="BB70" i="3" s="1"/>
  <c r="F13" i="2" s="1"/>
  <c r="B13" i="2"/>
  <c r="A13" i="2"/>
  <c r="BA70" i="3"/>
  <c r="E13" i="2" s="1"/>
  <c r="C70" i="3"/>
  <c r="BE50" i="3"/>
  <c r="BD50" i="3"/>
  <c r="BD51" i="3" s="1"/>
  <c r="H12" i="2" s="1"/>
  <c r="BC50" i="3"/>
  <c r="BC51" i="3" s="1"/>
  <c r="G12" i="2" s="1"/>
  <c r="BB50" i="3"/>
  <c r="G50" i="3"/>
  <c r="BA50" i="3" s="1"/>
  <c r="I12" i="2"/>
  <c r="F12" i="2"/>
  <c r="B12" i="2"/>
  <c r="A12" i="2"/>
  <c r="BE51" i="3"/>
  <c r="BB51" i="3"/>
  <c r="BA51" i="3"/>
  <c r="E12" i="2" s="1"/>
  <c r="C51" i="3"/>
  <c r="BE44" i="3"/>
  <c r="BD44" i="3"/>
  <c r="BD48" i="3" s="1"/>
  <c r="H11" i="2" s="1"/>
  <c r="BC44" i="3"/>
  <c r="BC48" i="3" s="1"/>
  <c r="G11" i="2" s="1"/>
  <c r="BB44" i="3"/>
  <c r="G44" i="3"/>
  <c r="BA44" i="3" s="1"/>
  <c r="I11" i="2"/>
  <c r="F11" i="2"/>
  <c r="B11" i="2"/>
  <c r="A11" i="2"/>
  <c r="BE48" i="3"/>
  <c r="BB48" i="3"/>
  <c r="BA48" i="3"/>
  <c r="E11" i="2" s="1"/>
  <c r="C48" i="3"/>
  <c r="BE41" i="3"/>
  <c r="BD41" i="3"/>
  <c r="BC41" i="3"/>
  <c r="BB41" i="3"/>
  <c r="G41" i="3"/>
  <c r="BA41" i="3" s="1"/>
  <c r="BE37" i="3"/>
  <c r="BD37" i="3"/>
  <c r="BC37" i="3"/>
  <c r="BB37" i="3"/>
  <c r="BB42" i="3" s="1"/>
  <c r="BA37" i="3"/>
  <c r="BA42" i="3" s="1"/>
  <c r="E10" i="2" s="1"/>
  <c r="G37" i="3"/>
  <c r="BE33" i="3"/>
  <c r="BD33" i="3"/>
  <c r="BD42" i="3" s="1"/>
  <c r="H10" i="2" s="1"/>
  <c r="BC33" i="3"/>
  <c r="BC42" i="3" s="1"/>
  <c r="G10" i="2" s="1"/>
  <c r="BB33" i="3"/>
  <c r="G33" i="3"/>
  <c r="BA33" i="3" s="1"/>
  <c r="F10" i="2"/>
  <c r="B10" i="2"/>
  <c r="A10" i="2"/>
  <c r="BE42" i="3"/>
  <c r="I10" i="2" s="1"/>
  <c r="G42" i="3"/>
  <c r="C42" i="3"/>
  <c r="BE27" i="3"/>
  <c r="BD27" i="3"/>
  <c r="BC27" i="3"/>
  <c r="BC31" i="3" s="1"/>
  <c r="G9" i="2" s="1"/>
  <c r="BB27" i="3"/>
  <c r="G27" i="3"/>
  <c r="BA27" i="3" s="1"/>
  <c r="F9" i="2"/>
  <c r="E9" i="2"/>
  <c r="B9" i="2"/>
  <c r="A9" i="2"/>
  <c r="BE31" i="3"/>
  <c r="I9" i="2" s="1"/>
  <c r="BD31" i="3"/>
  <c r="H9" i="2" s="1"/>
  <c r="BB31" i="3"/>
  <c r="BA31" i="3"/>
  <c r="G31" i="3"/>
  <c r="C31" i="3"/>
  <c r="BE23" i="3"/>
  <c r="BD23" i="3"/>
  <c r="BC23" i="3"/>
  <c r="BB23" i="3"/>
  <c r="G23" i="3"/>
  <c r="BA23" i="3" s="1"/>
  <c r="BE19" i="3"/>
  <c r="BD19" i="3"/>
  <c r="BC19" i="3"/>
  <c r="BB19" i="3"/>
  <c r="BB25" i="3" s="1"/>
  <c r="BA19" i="3"/>
  <c r="G19" i="3"/>
  <c r="BE15" i="3"/>
  <c r="BD15" i="3"/>
  <c r="BC15" i="3"/>
  <c r="BB15" i="3"/>
  <c r="G15" i="3"/>
  <c r="BA15" i="3" s="1"/>
  <c r="F8" i="2"/>
  <c r="B8" i="2"/>
  <c r="A8" i="2"/>
  <c r="BE25" i="3"/>
  <c r="I8" i="2" s="1"/>
  <c r="BD25" i="3"/>
  <c r="H8" i="2" s="1"/>
  <c r="BA25" i="3"/>
  <c r="E8" i="2" s="1"/>
  <c r="C25" i="3"/>
  <c r="BE8" i="3"/>
  <c r="BD8" i="3"/>
  <c r="BD13" i="3" s="1"/>
  <c r="H7" i="2" s="1"/>
  <c r="BC8" i="3"/>
  <c r="BC13" i="3" s="1"/>
  <c r="G7" i="2" s="1"/>
  <c r="BB8" i="3"/>
  <c r="G8" i="3"/>
  <c r="BA8" i="3" s="1"/>
  <c r="I7" i="2"/>
  <c r="F7" i="2"/>
  <c r="B7" i="2"/>
  <c r="A7" i="2"/>
  <c r="BE13" i="3"/>
  <c r="BB13" i="3"/>
  <c r="BA13" i="3"/>
  <c r="E7" i="2" s="1"/>
  <c r="C13" i="3"/>
  <c r="E4" i="3"/>
  <c r="C4" i="3"/>
  <c r="F3" i="3"/>
  <c r="C3" i="3"/>
  <c r="H26" i="2"/>
  <c r="G23" i="1" s="1"/>
  <c r="G22" i="1" s="1"/>
  <c r="I25" i="2"/>
  <c r="G25" i="2"/>
  <c r="C2" i="2"/>
  <c r="C1" i="2"/>
  <c r="F33" i="1"/>
  <c r="C33" i="1"/>
  <c r="C31" i="1"/>
  <c r="C9" i="1"/>
  <c r="G7" i="1"/>
  <c r="D2" i="1"/>
  <c r="C2" i="1"/>
  <c r="BA162" i="3" l="1"/>
  <c r="E16" i="2" s="1"/>
  <c r="BE162" i="3"/>
  <c r="I16" i="2" s="1"/>
  <c r="BD162" i="3"/>
  <c r="H16" i="2" s="1"/>
  <c r="BB168" i="3"/>
  <c r="BB176" i="3" s="1"/>
  <c r="F17" i="2" s="1"/>
  <c r="G176" i="3"/>
  <c r="BA179" i="3"/>
  <c r="BA185" i="3" s="1"/>
  <c r="E18" i="2" s="1"/>
  <c r="G185" i="3"/>
  <c r="BC25" i="3"/>
  <c r="G8" i="2" s="1"/>
  <c r="G20" i="2" s="1"/>
  <c r="C18" i="1" s="1"/>
  <c r="BC70" i="3"/>
  <c r="G13" i="2" s="1"/>
  <c r="BA150" i="3"/>
  <c r="E15" i="2" s="1"/>
  <c r="BE150" i="3"/>
  <c r="I15" i="2" s="1"/>
  <c r="I20" i="2" s="1"/>
  <c r="C21" i="1" s="1"/>
  <c r="BD150" i="3"/>
  <c r="H15" i="2" s="1"/>
  <c r="H20" i="2" s="1"/>
  <c r="C17" i="1" s="1"/>
  <c r="BB154" i="3"/>
  <c r="BB162" i="3" s="1"/>
  <c r="F16" i="2" s="1"/>
  <c r="F20" i="2" s="1"/>
  <c r="C16" i="1" s="1"/>
  <c r="G162" i="3"/>
  <c r="BE199" i="3"/>
  <c r="I19" i="2" s="1"/>
  <c r="BD199" i="3"/>
  <c r="H19" i="2" s="1"/>
  <c r="G13" i="3"/>
  <c r="G25" i="3"/>
  <c r="G48" i="3"/>
  <c r="G51" i="3"/>
  <c r="G70" i="3"/>
  <c r="BB84" i="3"/>
  <c r="BB150" i="3" s="1"/>
  <c r="F15" i="2" s="1"/>
  <c r="G150" i="3"/>
  <c r="BA189" i="3"/>
  <c r="BA199" i="3" s="1"/>
  <c r="E19" i="2" s="1"/>
  <c r="G199" i="3"/>
  <c r="E20" i="2" l="1"/>
  <c r="C15" i="1" s="1"/>
  <c r="C19" i="1" s="1"/>
  <c r="C22" i="1" s="1"/>
  <c r="C23" i="1" s="1"/>
  <c r="F30" i="1" s="1"/>
  <c r="F31" i="1" l="1"/>
  <c r="F34" i="1" s="1"/>
</calcChain>
</file>

<file path=xl/sharedStrings.xml><?xml version="1.0" encoding="utf-8"?>
<sst xmlns="http://schemas.openxmlformats.org/spreadsheetml/2006/main" count="537" uniqueCount="300">
  <si>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</si>
  <si>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</si>
  <si>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</si>
  <si>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</si>
  <si>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</si>
  <si>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</si>
  <si>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</si>
  <si>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</si>
  <si>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</si>
  <si>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</si>
  <si>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</si>
  <si>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</si>
  <si>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</si>
  <si>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</si>
  <si>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</si>
  <si>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</si>
  <si>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</si>
  <si>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</si>
  <si>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</si>
  <si>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</si>
  <si>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</si>
  <si>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</si>
  <si>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</si>
  <si>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</si>
  <si>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</si>
  <si>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</si>
  <si>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</si>
  <si>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</si>
  <si>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</si>
  <si>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</si>
  <si>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</si>
  <si>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</si>
  <si>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</si>
  <si>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</si>
  <si>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</si>
  <si>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</si>
  <si>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</si>
  <si>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</si>
  <si>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</si>
  <si>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</si>
  <si>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</si>
  <si>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</si>
  <si>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</si>
  <si>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</si>
  <si>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</si>
  <si>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</si>
  <si>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</si>
  <si>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</si>
  <si>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</si>
  <si>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</si>
  <si>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</si>
  <si>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</si>
  <si>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</si>
  <si>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</si>
  <si>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</si>
  <si>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</si>
  <si>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</si>
  <si>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</si>
  <si>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</si>
  <si>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</si>
  <si>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</si>
  <si>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</si>
  <si>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</si>
  <si>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</si>
  <si>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</si>
  <si>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</si>
  <si>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</si>
  <si>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</si>
  <si>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</si>
  <si>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</si>
  <si>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</si>
  <si>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</si>
  <si>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</si>
  <si>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</si>
  <si>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</si>
  <si>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</si>
  <si>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W1-2019</t>
  </si>
  <si>
    <t>Výměna PVC v pavilónu D, Mjr. Nováka 1455/34</t>
  </si>
  <si>
    <t>02</t>
  </si>
  <si>
    <t>II. etapa</t>
  </si>
  <si>
    <t>2</t>
  </si>
  <si>
    <t>Architektonicko-stavební řešení</t>
  </si>
  <si>
    <t>61</t>
  </si>
  <si>
    <t>Upravy povrchů vnitřní</t>
  </si>
  <si>
    <t>612425931RT2</t>
  </si>
  <si>
    <t>Omítka vápenná vnitřního - štuková s použitím suché maltové směsi</t>
  </si>
  <si>
    <t>m2</t>
  </si>
  <si>
    <t>v pásu tl. cca 300 mm</t>
  </si>
  <si>
    <t>1NP:151,4*0,3</t>
  </si>
  <si>
    <t>2NP:253,53*0,3</t>
  </si>
  <si>
    <t>3NP:137,4*0,3</t>
  </si>
  <si>
    <t>63</t>
  </si>
  <si>
    <t>Podlahy a podlahové konstrukce</t>
  </si>
  <si>
    <t>632411904R00</t>
  </si>
  <si>
    <t xml:space="preserve">Penetrace podkladů </t>
  </si>
  <si>
    <t>1NP:61,4+40+82,1+20,5+19,3+14,9</t>
  </si>
  <si>
    <t>2NP:321,4</t>
  </si>
  <si>
    <t>3NP:235,8</t>
  </si>
  <si>
    <t>632419110R00</t>
  </si>
  <si>
    <t xml:space="preserve">Samonivelač. stěrka, ruční zpracování tl.do 10 mm </t>
  </si>
  <si>
    <t>1NP:238,2</t>
  </si>
  <si>
    <t>632451441R00</t>
  </si>
  <si>
    <t xml:space="preserve">Doplnění potěru v ploše do 1 m2, tl.do 40 mm </t>
  </si>
  <si>
    <t>202 - 10%:80*0,1</t>
  </si>
  <si>
    <t>95</t>
  </si>
  <si>
    <t>Dokončovací konstrukce na pozemních stavbách</t>
  </si>
  <si>
    <t>952901111R00</t>
  </si>
  <si>
    <t xml:space="preserve">Vyčištění budov o výšce podlaží do 4 m </t>
  </si>
  <si>
    <t>96</t>
  </si>
  <si>
    <t>Bourání konstrukcí</t>
  </si>
  <si>
    <t>965048150R00</t>
  </si>
  <si>
    <t>Dočištění povrchu po vybouráné povlakové krytině - odstranění lepidla, odmaštění</t>
  </si>
  <si>
    <t>965081702R00</t>
  </si>
  <si>
    <t xml:space="preserve">Bourání soklíků </t>
  </si>
  <si>
    <t>m</t>
  </si>
  <si>
    <t>1NP:151,4</t>
  </si>
  <si>
    <t>2NP:253,53</t>
  </si>
  <si>
    <t>3NP:137,4</t>
  </si>
  <si>
    <t>968061125R00</t>
  </si>
  <si>
    <t xml:space="preserve">Vyvěšení dřevěných dveřních křídel pl. do 2 m2 </t>
  </si>
  <si>
    <t>kus</t>
  </si>
  <si>
    <t>97</t>
  </si>
  <si>
    <t>Prorážení otvorů</t>
  </si>
  <si>
    <t>978013191R00</t>
  </si>
  <si>
    <t xml:space="preserve">Otlučení omítek vnitřních stěn v rozsahu do 100 % </t>
  </si>
  <si>
    <t>99</t>
  </si>
  <si>
    <t>Staveništní přesun hmot</t>
  </si>
  <si>
    <t>999281108R00</t>
  </si>
  <si>
    <t xml:space="preserve">Přesun hmot pro opravy a údržbu do výšky 12 m </t>
  </si>
  <si>
    <t>t</t>
  </si>
  <si>
    <t>766</t>
  </si>
  <si>
    <t>Konstrukce truhlářské</t>
  </si>
  <si>
    <t>766661112R00</t>
  </si>
  <si>
    <t xml:space="preserve">Montáž dveří do zárubně,otevíravých 1kř.do 0,8 m </t>
  </si>
  <si>
    <t>2a:3</t>
  </si>
  <si>
    <t>2b:7</t>
  </si>
  <si>
    <t>766662811R00</t>
  </si>
  <si>
    <t xml:space="preserve">Demontáž prahů dveří 1křídlových </t>
  </si>
  <si>
    <t>766695213R00</t>
  </si>
  <si>
    <t xml:space="preserve">Montáž prahů dveří jednokřídlových </t>
  </si>
  <si>
    <t>54926002a</t>
  </si>
  <si>
    <t xml:space="preserve">Zámek - vložka bezpečnostní </t>
  </si>
  <si>
    <t>766-001.RXX</t>
  </si>
  <si>
    <t xml:space="preserve">Oprava stávajících zárubní (poškozené panty aj...) </t>
  </si>
  <si>
    <t>54914633a</t>
  </si>
  <si>
    <t>Dveřní kování klika - klika, nerez</t>
  </si>
  <si>
    <t>54914634a</t>
  </si>
  <si>
    <t>Dveřní kování  klika - koule, nerez</t>
  </si>
  <si>
    <t>61168803</t>
  </si>
  <si>
    <t>Dveře vnitřní HPL 1kř. plné bílé 80x197</t>
  </si>
  <si>
    <t>Kompletní provedení a dodávka dle výpisu prvků.</t>
  </si>
  <si>
    <t>61187161</t>
  </si>
  <si>
    <t>Prah dubový délka 80 cm</t>
  </si>
  <si>
    <t>998766102R00</t>
  </si>
  <si>
    <t xml:space="preserve">Přesun hmot pro truhlářské konstr., výšky do 12 m </t>
  </si>
  <si>
    <t>775</t>
  </si>
  <si>
    <t>Podlahy vlysové a parketové</t>
  </si>
  <si>
    <t>775540040RA0</t>
  </si>
  <si>
    <t>Podlaha plovoucí, nášlap vinyl, podložka, sokl MDF 40 mm (zámkový spoj) v dekoru dřeva</t>
  </si>
  <si>
    <t>Položka zahrnuje:</t>
  </si>
  <si>
    <t>- položení podlahové lišty</t>
  </si>
  <si>
    <t>- D+M podložku pod vinylové podlahy</t>
  </si>
  <si>
    <t>- položená vinylové podlahy se zámkovým spojem</t>
  </si>
  <si>
    <t>- dodávku vinylové podlahy vč. ztratného</t>
  </si>
  <si>
    <t>- dodávku PVC lišt pro vinylové podlahy vč. ztratného</t>
  </si>
  <si>
    <t>2NP:20,7+19,8+20,5+19,3+20,7</t>
  </si>
  <si>
    <t>776</t>
  </si>
  <si>
    <t>Podlahy povlakové</t>
  </si>
  <si>
    <t>776210300RU1</t>
  </si>
  <si>
    <t>Lepení hran pryžových na stupně včetně dodávky hran</t>
  </si>
  <si>
    <t>202 - stupínek:(2,7+4)*2</t>
  </si>
  <si>
    <t>776401800R00</t>
  </si>
  <si>
    <t xml:space="preserve">Demontáž soklíků nebo lišt, pryžových nebo z PVC </t>
  </si>
  <si>
    <t>001:(8,7+7,05)*2</t>
  </si>
  <si>
    <t>002:(7,05+5,7)*2</t>
  </si>
  <si>
    <t>003:(7,05+11,7)*2</t>
  </si>
  <si>
    <t>005:(2,9+7,3)*2</t>
  </si>
  <si>
    <t>006:(7,05+2,7)*2</t>
  </si>
  <si>
    <t>008:(5,9+2,6)*2</t>
  </si>
  <si>
    <t>Mezisoučet</t>
  </si>
  <si>
    <t>101:(11,7+7,25)*2</t>
  </si>
  <si>
    <t>102:(2,9+7,205)*2</t>
  </si>
  <si>
    <t>103:(7,05+2,7)*2</t>
  </si>
  <si>
    <t>104:(2,9+7,205)*2</t>
  </si>
  <si>
    <t>105:(2,7+7,05)*2</t>
  </si>
  <si>
    <t>106:(7,205+2,9)*2</t>
  </si>
  <si>
    <t>107:(7,05+2,7)*2</t>
  </si>
  <si>
    <t>108:(2,9+6,9)*2</t>
  </si>
  <si>
    <t>109:(2,9+7,25)*2</t>
  </si>
  <si>
    <t>110:(5,7+9,75)*2+5,4</t>
  </si>
  <si>
    <t>111:(7,25+2,9)*2</t>
  </si>
  <si>
    <t>201:(11,7+7,05)*2</t>
  </si>
  <si>
    <t>202:(11,7+7,05)*2</t>
  </si>
  <si>
    <t>204:(2,7+7,05)*2</t>
  </si>
  <si>
    <t>205:(7,25+5,7)*2</t>
  </si>
  <si>
    <t>206:(5,9+2,6)*2</t>
  </si>
  <si>
    <t>776511810R00</t>
  </si>
  <si>
    <t xml:space="preserve">Odstranění PVC a koberců lepených bez podložky </t>
  </si>
  <si>
    <t>001:61,4*2</t>
  </si>
  <si>
    <t>002:40*2</t>
  </si>
  <si>
    <t>003:82,1*2</t>
  </si>
  <si>
    <t>005:20,5*2</t>
  </si>
  <si>
    <t>006:19,3*2</t>
  </si>
  <si>
    <t>008:14,9*2</t>
  </si>
  <si>
    <t>101:84*2</t>
  </si>
  <si>
    <t>102:20,7*2</t>
  </si>
  <si>
    <t>103:19,8*2</t>
  </si>
  <si>
    <t>104:20,5*2</t>
  </si>
  <si>
    <t>105:19,3*2</t>
  </si>
  <si>
    <t>106:20,7*2</t>
  </si>
  <si>
    <t>107:19,3*2</t>
  </si>
  <si>
    <t>108:20,6*2</t>
  </si>
  <si>
    <t>109:20,8*2</t>
  </si>
  <si>
    <t>110:55,1*2</t>
  </si>
  <si>
    <t>111:20,6*2</t>
  </si>
  <si>
    <t>201:81,8*2</t>
  </si>
  <si>
    <t>202:80*2</t>
  </si>
  <si>
    <t>204:19,5*2</t>
  </si>
  <si>
    <t>205:40,4*2</t>
  </si>
  <si>
    <t>206:14,1*2</t>
  </si>
  <si>
    <t>776520010RAF</t>
  </si>
  <si>
    <t>Podlaha povlaková z PVC pásů, soklík podlahovina tl. 2,0 mm, tř. 33 vhodné do škol</t>
  </si>
  <si>
    <t>Položka zhrnuje:</t>
  </si>
  <si>
    <t>- svařování povlakovových pásů</t>
  </si>
  <si>
    <t>- lepení povlakovýcj podlah</t>
  </si>
  <si>
    <t>- lepení soklíků</t>
  </si>
  <si>
    <t>- napuštění povlakových podlah pastou</t>
  </si>
  <si>
    <t>- dodávku podlahoviny podlahovina tl. 2,0 mm, tř. 33 vhodné do škol vč. ztratného</t>
  </si>
  <si>
    <t>- dodávla lišty z PVC vč. ztratného</t>
  </si>
  <si>
    <t>- přesun hmot</t>
  </si>
  <si>
    <t>1NP:238,1</t>
  </si>
  <si>
    <t>2NP:84+19,3+20,8+55,1+20,6+20,6</t>
  </si>
  <si>
    <t>3NP:81,8+80+19,5+40,4+14,1</t>
  </si>
  <si>
    <t>202 - stupínek:(2,7+4)*2*0,2</t>
  </si>
  <si>
    <t>998776102R00</t>
  </si>
  <si>
    <t xml:space="preserve">Přesun hmot pro podlahy povlakové, výšky do 12 m </t>
  </si>
  <si>
    <t>783</t>
  </si>
  <si>
    <t>Nátěry</t>
  </si>
  <si>
    <t>783201821R00</t>
  </si>
  <si>
    <t xml:space="preserve">Odstranění nátěrů z kovových konstrukcí </t>
  </si>
  <si>
    <t>zárubně:10*1,5</t>
  </si>
  <si>
    <t>783225600R00</t>
  </si>
  <si>
    <t xml:space="preserve">Nátěr syntetický kovových konstrukcí 2x email </t>
  </si>
  <si>
    <t>zárubně:15</t>
  </si>
  <si>
    <t>783226100R00</t>
  </si>
  <si>
    <t xml:space="preserve">Nátěr syntetický kovových konstrukcí základní </t>
  </si>
  <si>
    <t>zárubně:15*2</t>
  </si>
  <si>
    <t>783612100R00</t>
  </si>
  <si>
    <t xml:space="preserve">Nátěr olejový truhlářských výrobků dvojnásobný </t>
  </si>
  <si>
    <t>prahy:10*0,8*0,2</t>
  </si>
  <si>
    <t>783903812R00</t>
  </si>
  <si>
    <t xml:space="preserve">Očištění zárubní </t>
  </si>
  <si>
    <t>784</t>
  </si>
  <si>
    <t>Malby</t>
  </si>
  <si>
    <t>784011221RT2</t>
  </si>
  <si>
    <t>Zakrytí předmětů, podlah včetně dodávky fólie tl. 0,04 mm</t>
  </si>
  <si>
    <t>1NP:238,2/2</t>
  </si>
  <si>
    <t>2NP:321,4/2</t>
  </si>
  <si>
    <t>3NP:235,8/2</t>
  </si>
  <si>
    <t>784191101R00</t>
  </si>
  <si>
    <t xml:space="preserve">Penetrace podkladu univerzální 1x </t>
  </si>
  <si>
    <t>784195212R00</t>
  </si>
  <si>
    <t xml:space="preserve">Malba, bílá, bez penetrace, 2 x </t>
  </si>
  <si>
    <t>D96</t>
  </si>
  <si>
    <t>Přesuny suti a vybouraných hmot</t>
  </si>
  <si>
    <t>979011211R00</t>
  </si>
  <si>
    <t xml:space="preserve">Svislá doprava suti a vybour. hmot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</si>
  <si>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</si>
  <si>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</si>
  <si>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</si>
  <si>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</si>
  <si>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</si>
  <si>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</si>
  <si>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</si>
  <si>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</si>
  <si>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979086213R00</t>
  </si>
  <si>
    <t xml:space="preserve">Nakládání vybouraných hmot na dopravní prostředek </t>
  </si>
  <si>
    <t>979990122R00</t>
  </si>
  <si>
    <t xml:space="preserve">Poplatek za skládku suti </t>
  </si>
  <si>
    <t>VRN</t>
  </si>
  <si>
    <t>Vedlejší rozpočtové náklady</t>
  </si>
  <si>
    <t>005121010R</t>
  </si>
  <si>
    <t xml:space="preserve">Vybudování zařízení staveniště </t>
  </si>
  <si>
    <t>Soubor</t>
  </si>
  <si>
    <t xml:space="preserve"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				</t>
  </si>
  <si>
    <t>005121020R</t>
  </si>
  <si>
    <t xml:space="preserve">Provoz zařízení staveniště </t>
  </si>
  <si>
    <t xml:space="preserve"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				</t>
  </si>
  <si>
    <t>005121030R</t>
  </si>
  <si>
    <t xml:space="preserve">Odstranění zařízení staveniště </t>
  </si>
  <si>
    <t xml:space="preserve">Odstranění objektů zařízení staveniště včetně přípojek energií a jejich odvoz. Položka zahrnuje i náklady na úpravu povrchů po odstranění zařízení staveniště a úklid ploch, na kterých bylo zařízení staveniště provozováno.				</t>
  </si>
  <si>
    <t>005122010R</t>
  </si>
  <si>
    <t xml:space="preserve">Provoz objednatele </t>
  </si>
  <si>
    <t xml:space="preserve">Náklady na ztížené provádění stavebních prací v důsledku nepřerušeného provozu na staveništi nebo v případech nepřerušeného provozu v objektech v nichž se stavební práce provádí.				</t>
  </si>
  <si>
    <t>005211080R</t>
  </si>
  <si>
    <t xml:space="preserve">Bezpečnostní a hygienická opatření na staveništi </t>
  </si>
  <si>
    <t xml:space="preserve"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				</t>
  </si>
  <si>
    <t>005241010R</t>
  </si>
  <si>
    <t xml:space="preserve">Dokumentace skutečného provedení </t>
  </si>
  <si>
    <t xml:space="preserve">Náklady na vyhotovení dokumentace skutečného provedení stavby a její předání objednateli v požadované formě a požadovaném počtu.	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</si>
</sst>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8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7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27" fillId="3" borderId="62" xfId="1" applyNumberFormat="1" applyFont="1" applyFill="1" applyBorder="1" applyAlignment="1">
      <alignment horizontal="right" wrapText="1"/>
    </xf>
    <xf numFmtId="49" fontId="27" fillId="3" borderId="60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 xr:uid="{E4E42144-B203-44BB-B336-48158BA812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DD4C2-948B-4578-BD37-1BECE72560A6}">
  <sheetPr codeName="List21"/>
  <dimension ref="A1:BE55"/>
  <sheetViews>
    <sheetView tabSelected="1" workbookViewId="0"/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  <col min="257" max="257" width="2" customWidth="1"/>
    <col min="258" max="258" width="15" customWidth="1"/>
    <col min="259" max="259" width="15.88671875" customWidth="1"/>
    <col min="260" max="260" width="14.5546875" customWidth="1"/>
    <col min="261" max="261" width="13.5546875" customWidth="1"/>
    <col min="262" max="262" width="16.5546875" customWidth="1"/>
    <col min="263" max="263" width="15.33203125" customWidth="1"/>
    <col min="513" max="513" width="2" customWidth="1"/>
    <col min="514" max="514" width="15" customWidth="1"/>
    <col min="515" max="515" width="15.88671875" customWidth="1"/>
    <col min="516" max="516" width="14.5546875" customWidth="1"/>
    <col min="517" max="517" width="13.5546875" customWidth="1"/>
    <col min="518" max="518" width="16.5546875" customWidth="1"/>
    <col min="519" max="519" width="15.33203125" customWidth="1"/>
    <col min="769" max="769" width="2" customWidth="1"/>
    <col min="770" max="770" width="15" customWidth="1"/>
    <col min="771" max="771" width="15.88671875" customWidth="1"/>
    <col min="772" max="772" width="14.5546875" customWidth="1"/>
    <col min="773" max="773" width="13.5546875" customWidth="1"/>
    <col min="774" max="774" width="16.5546875" customWidth="1"/>
    <col min="775" max="775" width="15.33203125" customWidth="1"/>
    <col min="1025" max="1025" width="2" customWidth="1"/>
    <col min="1026" max="1026" width="15" customWidth="1"/>
    <col min="1027" max="1027" width="15.88671875" customWidth="1"/>
    <col min="1028" max="1028" width="14.5546875" customWidth="1"/>
    <col min="1029" max="1029" width="13.5546875" customWidth="1"/>
    <col min="1030" max="1030" width="16.5546875" customWidth="1"/>
    <col min="1031" max="1031" width="15.33203125" customWidth="1"/>
    <col min="1281" max="1281" width="2" customWidth="1"/>
    <col min="1282" max="1282" width="15" customWidth="1"/>
    <col min="1283" max="1283" width="15.88671875" customWidth="1"/>
    <col min="1284" max="1284" width="14.5546875" customWidth="1"/>
    <col min="1285" max="1285" width="13.5546875" customWidth="1"/>
    <col min="1286" max="1286" width="16.5546875" customWidth="1"/>
    <col min="1287" max="1287" width="15.33203125" customWidth="1"/>
    <col min="1537" max="1537" width="2" customWidth="1"/>
    <col min="1538" max="1538" width="15" customWidth="1"/>
    <col min="1539" max="1539" width="15.88671875" customWidth="1"/>
    <col min="1540" max="1540" width="14.5546875" customWidth="1"/>
    <col min="1541" max="1541" width="13.5546875" customWidth="1"/>
    <col min="1542" max="1542" width="16.5546875" customWidth="1"/>
    <col min="1543" max="1543" width="15.33203125" customWidth="1"/>
    <col min="1793" max="1793" width="2" customWidth="1"/>
    <col min="1794" max="1794" width="15" customWidth="1"/>
    <col min="1795" max="1795" width="15.88671875" customWidth="1"/>
    <col min="1796" max="1796" width="14.5546875" customWidth="1"/>
    <col min="1797" max="1797" width="13.5546875" customWidth="1"/>
    <col min="1798" max="1798" width="16.5546875" customWidth="1"/>
    <col min="1799" max="1799" width="15.33203125" customWidth="1"/>
    <col min="2049" max="2049" width="2" customWidth="1"/>
    <col min="2050" max="2050" width="15" customWidth="1"/>
    <col min="2051" max="2051" width="15.88671875" customWidth="1"/>
    <col min="2052" max="2052" width="14.5546875" customWidth="1"/>
    <col min="2053" max="2053" width="13.5546875" customWidth="1"/>
    <col min="2054" max="2054" width="16.5546875" customWidth="1"/>
    <col min="2055" max="2055" width="15.33203125" customWidth="1"/>
    <col min="2305" max="2305" width="2" customWidth="1"/>
    <col min="2306" max="2306" width="15" customWidth="1"/>
    <col min="2307" max="2307" width="15.88671875" customWidth="1"/>
    <col min="2308" max="2308" width="14.5546875" customWidth="1"/>
    <col min="2309" max="2309" width="13.5546875" customWidth="1"/>
    <col min="2310" max="2310" width="16.5546875" customWidth="1"/>
    <col min="2311" max="2311" width="15.33203125" customWidth="1"/>
    <col min="2561" max="2561" width="2" customWidth="1"/>
    <col min="2562" max="2562" width="15" customWidth="1"/>
    <col min="2563" max="2563" width="15.88671875" customWidth="1"/>
    <col min="2564" max="2564" width="14.5546875" customWidth="1"/>
    <col min="2565" max="2565" width="13.5546875" customWidth="1"/>
    <col min="2566" max="2566" width="16.5546875" customWidth="1"/>
    <col min="2567" max="2567" width="15.33203125" customWidth="1"/>
    <col min="2817" max="2817" width="2" customWidth="1"/>
    <col min="2818" max="2818" width="15" customWidth="1"/>
    <col min="2819" max="2819" width="15.88671875" customWidth="1"/>
    <col min="2820" max="2820" width="14.5546875" customWidth="1"/>
    <col min="2821" max="2821" width="13.5546875" customWidth="1"/>
    <col min="2822" max="2822" width="16.5546875" customWidth="1"/>
    <col min="2823" max="2823" width="15.33203125" customWidth="1"/>
    <col min="3073" max="3073" width="2" customWidth="1"/>
    <col min="3074" max="3074" width="15" customWidth="1"/>
    <col min="3075" max="3075" width="15.88671875" customWidth="1"/>
    <col min="3076" max="3076" width="14.5546875" customWidth="1"/>
    <col min="3077" max="3077" width="13.5546875" customWidth="1"/>
    <col min="3078" max="3078" width="16.5546875" customWidth="1"/>
    <col min="3079" max="3079" width="15.33203125" customWidth="1"/>
    <col min="3329" max="3329" width="2" customWidth="1"/>
    <col min="3330" max="3330" width="15" customWidth="1"/>
    <col min="3331" max="3331" width="15.88671875" customWidth="1"/>
    <col min="3332" max="3332" width="14.5546875" customWidth="1"/>
    <col min="3333" max="3333" width="13.5546875" customWidth="1"/>
    <col min="3334" max="3334" width="16.5546875" customWidth="1"/>
    <col min="3335" max="3335" width="15.33203125" customWidth="1"/>
    <col min="3585" max="3585" width="2" customWidth="1"/>
    <col min="3586" max="3586" width="15" customWidth="1"/>
    <col min="3587" max="3587" width="15.88671875" customWidth="1"/>
    <col min="3588" max="3588" width="14.5546875" customWidth="1"/>
    <col min="3589" max="3589" width="13.5546875" customWidth="1"/>
    <col min="3590" max="3590" width="16.5546875" customWidth="1"/>
    <col min="3591" max="3591" width="15.33203125" customWidth="1"/>
    <col min="3841" max="3841" width="2" customWidth="1"/>
    <col min="3842" max="3842" width="15" customWidth="1"/>
    <col min="3843" max="3843" width="15.88671875" customWidth="1"/>
    <col min="3844" max="3844" width="14.5546875" customWidth="1"/>
    <col min="3845" max="3845" width="13.5546875" customWidth="1"/>
    <col min="3846" max="3846" width="16.5546875" customWidth="1"/>
    <col min="3847" max="3847" width="15.33203125" customWidth="1"/>
    <col min="4097" max="4097" width="2" customWidth="1"/>
    <col min="4098" max="4098" width="15" customWidth="1"/>
    <col min="4099" max="4099" width="15.88671875" customWidth="1"/>
    <col min="4100" max="4100" width="14.5546875" customWidth="1"/>
    <col min="4101" max="4101" width="13.5546875" customWidth="1"/>
    <col min="4102" max="4102" width="16.5546875" customWidth="1"/>
    <col min="4103" max="4103" width="15.33203125" customWidth="1"/>
    <col min="4353" max="4353" width="2" customWidth="1"/>
    <col min="4354" max="4354" width="15" customWidth="1"/>
    <col min="4355" max="4355" width="15.88671875" customWidth="1"/>
    <col min="4356" max="4356" width="14.5546875" customWidth="1"/>
    <col min="4357" max="4357" width="13.5546875" customWidth="1"/>
    <col min="4358" max="4358" width="16.5546875" customWidth="1"/>
    <col min="4359" max="4359" width="15.33203125" customWidth="1"/>
    <col min="4609" max="4609" width="2" customWidth="1"/>
    <col min="4610" max="4610" width="15" customWidth="1"/>
    <col min="4611" max="4611" width="15.88671875" customWidth="1"/>
    <col min="4612" max="4612" width="14.5546875" customWidth="1"/>
    <col min="4613" max="4613" width="13.5546875" customWidth="1"/>
    <col min="4614" max="4614" width="16.5546875" customWidth="1"/>
    <col min="4615" max="4615" width="15.33203125" customWidth="1"/>
    <col min="4865" max="4865" width="2" customWidth="1"/>
    <col min="4866" max="4866" width="15" customWidth="1"/>
    <col min="4867" max="4867" width="15.88671875" customWidth="1"/>
    <col min="4868" max="4868" width="14.5546875" customWidth="1"/>
    <col min="4869" max="4869" width="13.5546875" customWidth="1"/>
    <col min="4870" max="4870" width="16.5546875" customWidth="1"/>
    <col min="4871" max="4871" width="15.33203125" customWidth="1"/>
    <col min="5121" max="5121" width="2" customWidth="1"/>
    <col min="5122" max="5122" width="15" customWidth="1"/>
    <col min="5123" max="5123" width="15.88671875" customWidth="1"/>
    <col min="5124" max="5124" width="14.5546875" customWidth="1"/>
    <col min="5125" max="5125" width="13.5546875" customWidth="1"/>
    <col min="5126" max="5126" width="16.5546875" customWidth="1"/>
    <col min="5127" max="5127" width="15.33203125" customWidth="1"/>
    <col min="5377" max="5377" width="2" customWidth="1"/>
    <col min="5378" max="5378" width="15" customWidth="1"/>
    <col min="5379" max="5379" width="15.88671875" customWidth="1"/>
    <col min="5380" max="5380" width="14.5546875" customWidth="1"/>
    <col min="5381" max="5381" width="13.5546875" customWidth="1"/>
    <col min="5382" max="5382" width="16.5546875" customWidth="1"/>
    <col min="5383" max="5383" width="15.33203125" customWidth="1"/>
    <col min="5633" max="5633" width="2" customWidth="1"/>
    <col min="5634" max="5634" width="15" customWidth="1"/>
    <col min="5635" max="5635" width="15.88671875" customWidth="1"/>
    <col min="5636" max="5636" width="14.5546875" customWidth="1"/>
    <col min="5637" max="5637" width="13.5546875" customWidth="1"/>
    <col min="5638" max="5638" width="16.5546875" customWidth="1"/>
    <col min="5639" max="5639" width="15.33203125" customWidth="1"/>
    <col min="5889" max="5889" width="2" customWidth="1"/>
    <col min="5890" max="5890" width="15" customWidth="1"/>
    <col min="5891" max="5891" width="15.88671875" customWidth="1"/>
    <col min="5892" max="5892" width="14.5546875" customWidth="1"/>
    <col min="5893" max="5893" width="13.5546875" customWidth="1"/>
    <col min="5894" max="5894" width="16.5546875" customWidth="1"/>
    <col min="5895" max="5895" width="15.33203125" customWidth="1"/>
    <col min="6145" max="6145" width="2" customWidth="1"/>
    <col min="6146" max="6146" width="15" customWidth="1"/>
    <col min="6147" max="6147" width="15.88671875" customWidth="1"/>
    <col min="6148" max="6148" width="14.5546875" customWidth="1"/>
    <col min="6149" max="6149" width="13.5546875" customWidth="1"/>
    <col min="6150" max="6150" width="16.5546875" customWidth="1"/>
    <col min="6151" max="6151" width="15.33203125" customWidth="1"/>
    <col min="6401" max="6401" width="2" customWidth="1"/>
    <col min="6402" max="6402" width="15" customWidth="1"/>
    <col min="6403" max="6403" width="15.88671875" customWidth="1"/>
    <col min="6404" max="6404" width="14.5546875" customWidth="1"/>
    <col min="6405" max="6405" width="13.5546875" customWidth="1"/>
    <col min="6406" max="6406" width="16.5546875" customWidth="1"/>
    <col min="6407" max="6407" width="15.33203125" customWidth="1"/>
    <col min="6657" max="6657" width="2" customWidth="1"/>
    <col min="6658" max="6658" width="15" customWidth="1"/>
    <col min="6659" max="6659" width="15.88671875" customWidth="1"/>
    <col min="6660" max="6660" width="14.5546875" customWidth="1"/>
    <col min="6661" max="6661" width="13.5546875" customWidth="1"/>
    <col min="6662" max="6662" width="16.5546875" customWidth="1"/>
    <col min="6663" max="6663" width="15.33203125" customWidth="1"/>
    <col min="6913" max="6913" width="2" customWidth="1"/>
    <col min="6914" max="6914" width="15" customWidth="1"/>
    <col min="6915" max="6915" width="15.88671875" customWidth="1"/>
    <col min="6916" max="6916" width="14.5546875" customWidth="1"/>
    <col min="6917" max="6917" width="13.5546875" customWidth="1"/>
    <col min="6918" max="6918" width="16.5546875" customWidth="1"/>
    <col min="6919" max="6919" width="15.33203125" customWidth="1"/>
    <col min="7169" max="7169" width="2" customWidth="1"/>
    <col min="7170" max="7170" width="15" customWidth="1"/>
    <col min="7171" max="7171" width="15.88671875" customWidth="1"/>
    <col min="7172" max="7172" width="14.5546875" customWidth="1"/>
    <col min="7173" max="7173" width="13.5546875" customWidth="1"/>
    <col min="7174" max="7174" width="16.5546875" customWidth="1"/>
    <col min="7175" max="7175" width="15.33203125" customWidth="1"/>
    <col min="7425" max="7425" width="2" customWidth="1"/>
    <col min="7426" max="7426" width="15" customWidth="1"/>
    <col min="7427" max="7427" width="15.88671875" customWidth="1"/>
    <col min="7428" max="7428" width="14.5546875" customWidth="1"/>
    <col min="7429" max="7429" width="13.5546875" customWidth="1"/>
    <col min="7430" max="7430" width="16.5546875" customWidth="1"/>
    <col min="7431" max="7431" width="15.33203125" customWidth="1"/>
    <col min="7681" max="7681" width="2" customWidth="1"/>
    <col min="7682" max="7682" width="15" customWidth="1"/>
    <col min="7683" max="7683" width="15.88671875" customWidth="1"/>
    <col min="7684" max="7684" width="14.5546875" customWidth="1"/>
    <col min="7685" max="7685" width="13.5546875" customWidth="1"/>
    <col min="7686" max="7686" width="16.5546875" customWidth="1"/>
    <col min="7687" max="7687" width="15.33203125" customWidth="1"/>
    <col min="7937" max="7937" width="2" customWidth="1"/>
    <col min="7938" max="7938" width="15" customWidth="1"/>
    <col min="7939" max="7939" width="15.88671875" customWidth="1"/>
    <col min="7940" max="7940" width="14.5546875" customWidth="1"/>
    <col min="7941" max="7941" width="13.5546875" customWidth="1"/>
    <col min="7942" max="7942" width="16.5546875" customWidth="1"/>
    <col min="7943" max="7943" width="15.33203125" customWidth="1"/>
    <col min="8193" max="8193" width="2" customWidth="1"/>
    <col min="8194" max="8194" width="15" customWidth="1"/>
    <col min="8195" max="8195" width="15.88671875" customWidth="1"/>
    <col min="8196" max="8196" width="14.5546875" customWidth="1"/>
    <col min="8197" max="8197" width="13.5546875" customWidth="1"/>
    <col min="8198" max="8198" width="16.5546875" customWidth="1"/>
    <col min="8199" max="8199" width="15.33203125" customWidth="1"/>
    <col min="8449" max="8449" width="2" customWidth="1"/>
    <col min="8450" max="8450" width="15" customWidth="1"/>
    <col min="8451" max="8451" width="15.88671875" customWidth="1"/>
    <col min="8452" max="8452" width="14.5546875" customWidth="1"/>
    <col min="8453" max="8453" width="13.5546875" customWidth="1"/>
    <col min="8454" max="8454" width="16.5546875" customWidth="1"/>
    <col min="8455" max="8455" width="15.33203125" customWidth="1"/>
    <col min="8705" max="8705" width="2" customWidth="1"/>
    <col min="8706" max="8706" width="15" customWidth="1"/>
    <col min="8707" max="8707" width="15.88671875" customWidth="1"/>
    <col min="8708" max="8708" width="14.5546875" customWidth="1"/>
    <col min="8709" max="8709" width="13.5546875" customWidth="1"/>
    <col min="8710" max="8710" width="16.5546875" customWidth="1"/>
    <col min="8711" max="8711" width="15.33203125" customWidth="1"/>
    <col min="8961" max="8961" width="2" customWidth="1"/>
    <col min="8962" max="8962" width="15" customWidth="1"/>
    <col min="8963" max="8963" width="15.88671875" customWidth="1"/>
    <col min="8964" max="8964" width="14.5546875" customWidth="1"/>
    <col min="8965" max="8965" width="13.5546875" customWidth="1"/>
    <col min="8966" max="8966" width="16.5546875" customWidth="1"/>
    <col min="8967" max="8967" width="15.33203125" customWidth="1"/>
    <col min="9217" max="9217" width="2" customWidth="1"/>
    <col min="9218" max="9218" width="15" customWidth="1"/>
    <col min="9219" max="9219" width="15.88671875" customWidth="1"/>
    <col min="9220" max="9220" width="14.5546875" customWidth="1"/>
    <col min="9221" max="9221" width="13.5546875" customWidth="1"/>
    <col min="9222" max="9222" width="16.5546875" customWidth="1"/>
    <col min="9223" max="9223" width="15.33203125" customWidth="1"/>
    <col min="9473" max="9473" width="2" customWidth="1"/>
    <col min="9474" max="9474" width="15" customWidth="1"/>
    <col min="9475" max="9475" width="15.88671875" customWidth="1"/>
    <col min="9476" max="9476" width="14.5546875" customWidth="1"/>
    <col min="9477" max="9477" width="13.5546875" customWidth="1"/>
    <col min="9478" max="9478" width="16.5546875" customWidth="1"/>
    <col min="9479" max="9479" width="15.33203125" customWidth="1"/>
    <col min="9729" max="9729" width="2" customWidth="1"/>
    <col min="9730" max="9730" width="15" customWidth="1"/>
    <col min="9731" max="9731" width="15.88671875" customWidth="1"/>
    <col min="9732" max="9732" width="14.5546875" customWidth="1"/>
    <col min="9733" max="9733" width="13.5546875" customWidth="1"/>
    <col min="9734" max="9734" width="16.5546875" customWidth="1"/>
    <col min="9735" max="9735" width="15.33203125" customWidth="1"/>
    <col min="9985" max="9985" width="2" customWidth="1"/>
    <col min="9986" max="9986" width="15" customWidth="1"/>
    <col min="9987" max="9987" width="15.88671875" customWidth="1"/>
    <col min="9988" max="9988" width="14.5546875" customWidth="1"/>
    <col min="9989" max="9989" width="13.5546875" customWidth="1"/>
    <col min="9990" max="9990" width="16.5546875" customWidth="1"/>
    <col min="9991" max="9991" width="15.33203125" customWidth="1"/>
    <col min="10241" max="10241" width="2" customWidth="1"/>
    <col min="10242" max="10242" width="15" customWidth="1"/>
    <col min="10243" max="10243" width="15.88671875" customWidth="1"/>
    <col min="10244" max="10244" width="14.5546875" customWidth="1"/>
    <col min="10245" max="10245" width="13.5546875" customWidth="1"/>
    <col min="10246" max="10246" width="16.5546875" customWidth="1"/>
    <col min="10247" max="10247" width="15.33203125" customWidth="1"/>
    <col min="10497" max="10497" width="2" customWidth="1"/>
    <col min="10498" max="10498" width="15" customWidth="1"/>
    <col min="10499" max="10499" width="15.88671875" customWidth="1"/>
    <col min="10500" max="10500" width="14.5546875" customWidth="1"/>
    <col min="10501" max="10501" width="13.5546875" customWidth="1"/>
    <col min="10502" max="10502" width="16.5546875" customWidth="1"/>
    <col min="10503" max="10503" width="15.33203125" customWidth="1"/>
    <col min="10753" max="10753" width="2" customWidth="1"/>
    <col min="10754" max="10754" width="15" customWidth="1"/>
    <col min="10755" max="10755" width="15.88671875" customWidth="1"/>
    <col min="10756" max="10756" width="14.5546875" customWidth="1"/>
    <col min="10757" max="10757" width="13.5546875" customWidth="1"/>
    <col min="10758" max="10758" width="16.5546875" customWidth="1"/>
    <col min="10759" max="10759" width="15.33203125" customWidth="1"/>
    <col min="11009" max="11009" width="2" customWidth="1"/>
    <col min="11010" max="11010" width="15" customWidth="1"/>
    <col min="11011" max="11011" width="15.88671875" customWidth="1"/>
    <col min="11012" max="11012" width="14.5546875" customWidth="1"/>
    <col min="11013" max="11013" width="13.5546875" customWidth="1"/>
    <col min="11014" max="11014" width="16.5546875" customWidth="1"/>
    <col min="11015" max="11015" width="15.33203125" customWidth="1"/>
    <col min="11265" max="11265" width="2" customWidth="1"/>
    <col min="11266" max="11266" width="15" customWidth="1"/>
    <col min="11267" max="11267" width="15.88671875" customWidth="1"/>
    <col min="11268" max="11268" width="14.5546875" customWidth="1"/>
    <col min="11269" max="11269" width="13.5546875" customWidth="1"/>
    <col min="11270" max="11270" width="16.5546875" customWidth="1"/>
    <col min="11271" max="11271" width="15.33203125" customWidth="1"/>
    <col min="11521" max="11521" width="2" customWidth="1"/>
    <col min="11522" max="11522" width="15" customWidth="1"/>
    <col min="11523" max="11523" width="15.88671875" customWidth="1"/>
    <col min="11524" max="11524" width="14.5546875" customWidth="1"/>
    <col min="11525" max="11525" width="13.5546875" customWidth="1"/>
    <col min="11526" max="11526" width="16.5546875" customWidth="1"/>
    <col min="11527" max="11527" width="15.33203125" customWidth="1"/>
    <col min="11777" max="11777" width="2" customWidth="1"/>
    <col min="11778" max="11778" width="15" customWidth="1"/>
    <col min="11779" max="11779" width="15.88671875" customWidth="1"/>
    <col min="11780" max="11780" width="14.5546875" customWidth="1"/>
    <col min="11781" max="11781" width="13.5546875" customWidth="1"/>
    <col min="11782" max="11782" width="16.5546875" customWidth="1"/>
    <col min="11783" max="11783" width="15.33203125" customWidth="1"/>
    <col min="12033" max="12033" width="2" customWidth="1"/>
    <col min="12034" max="12034" width="15" customWidth="1"/>
    <col min="12035" max="12035" width="15.88671875" customWidth="1"/>
    <col min="12036" max="12036" width="14.5546875" customWidth="1"/>
    <col min="12037" max="12037" width="13.5546875" customWidth="1"/>
    <col min="12038" max="12038" width="16.5546875" customWidth="1"/>
    <col min="12039" max="12039" width="15.33203125" customWidth="1"/>
    <col min="12289" max="12289" width="2" customWidth="1"/>
    <col min="12290" max="12290" width="15" customWidth="1"/>
    <col min="12291" max="12291" width="15.88671875" customWidth="1"/>
    <col min="12292" max="12292" width="14.5546875" customWidth="1"/>
    <col min="12293" max="12293" width="13.5546875" customWidth="1"/>
    <col min="12294" max="12294" width="16.5546875" customWidth="1"/>
    <col min="12295" max="12295" width="15.33203125" customWidth="1"/>
    <col min="12545" max="12545" width="2" customWidth="1"/>
    <col min="12546" max="12546" width="15" customWidth="1"/>
    <col min="12547" max="12547" width="15.88671875" customWidth="1"/>
    <col min="12548" max="12548" width="14.5546875" customWidth="1"/>
    <col min="12549" max="12549" width="13.5546875" customWidth="1"/>
    <col min="12550" max="12550" width="16.5546875" customWidth="1"/>
    <col min="12551" max="12551" width="15.33203125" customWidth="1"/>
    <col min="12801" max="12801" width="2" customWidth="1"/>
    <col min="12802" max="12802" width="15" customWidth="1"/>
    <col min="12803" max="12803" width="15.88671875" customWidth="1"/>
    <col min="12804" max="12804" width="14.5546875" customWidth="1"/>
    <col min="12805" max="12805" width="13.5546875" customWidth="1"/>
    <col min="12806" max="12806" width="16.5546875" customWidth="1"/>
    <col min="12807" max="12807" width="15.33203125" customWidth="1"/>
    <col min="13057" max="13057" width="2" customWidth="1"/>
    <col min="13058" max="13058" width="15" customWidth="1"/>
    <col min="13059" max="13059" width="15.88671875" customWidth="1"/>
    <col min="13060" max="13060" width="14.5546875" customWidth="1"/>
    <col min="13061" max="13061" width="13.5546875" customWidth="1"/>
    <col min="13062" max="13062" width="16.5546875" customWidth="1"/>
    <col min="13063" max="13063" width="15.33203125" customWidth="1"/>
    <col min="13313" max="13313" width="2" customWidth="1"/>
    <col min="13314" max="13314" width="15" customWidth="1"/>
    <col min="13315" max="13315" width="15.88671875" customWidth="1"/>
    <col min="13316" max="13316" width="14.5546875" customWidth="1"/>
    <col min="13317" max="13317" width="13.5546875" customWidth="1"/>
    <col min="13318" max="13318" width="16.5546875" customWidth="1"/>
    <col min="13319" max="13319" width="15.33203125" customWidth="1"/>
    <col min="13569" max="13569" width="2" customWidth="1"/>
    <col min="13570" max="13570" width="15" customWidth="1"/>
    <col min="13571" max="13571" width="15.88671875" customWidth="1"/>
    <col min="13572" max="13572" width="14.5546875" customWidth="1"/>
    <col min="13573" max="13573" width="13.5546875" customWidth="1"/>
    <col min="13574" max="13574" width="16.5546875" customWidth="1"/>
    <col min="13575" max="13575" width="15.33203125" customWidth="1"/>
    <col min="13825" max="13825" width="2" customWidth="1"/>
    <col min="13826" max="13826" width="15" customWidth="1"/>
    <col min="13827" max="13827" width="15.88671875" customWidth="1"/>
    <col min="13828" max="13828" width="14.5546875" customWidth="1"/>
    <col min="13829" max="13829" width="13.5546875" customWidth="1"/>
    <col min="13830" max="13830" width="16.5546875" customWidth="1"/>
    <col min="13831" max="13831" width="15.33203125" customWidth="1"/>
    <col min="14081" max="14081" width="2" customWidth="1"/>
    <col min="14082" max="14082" width="15" customWidth="1"/>
    <col min="14083" max="14083" width="15.88671875" customWidth="1"/>
    <col min="14084" max="14084" width="14.5546875" customWidth="1"/>
    <col min="14085" max="14085" width="13.5546875" customWidth="1"/>
    <col min="14086" max="14086" width="16.5546875" customWidth="1"/>
    <col min="14087" max="14087" width="15.33203125" customWidth="1"/>
    <col min="14337" max="14337" width="2" customWidth="1"/>
    <col min="14338" max="14338" width="15" customWidth="1"/>
    <col min="14339" max="14339" width="15.88671875" customWidth="1"/>
    <col min="14340" max="14340" width="14.5546875" customWidth="1"/>
    <col min="14341" max="14341" width="13.5546875" customWidth="1"/>
    <col min="14342" max="14342" width="16.5546875" customWidth="1"/>
    <col min="14343" max="14343" width="15.33203125" customWidth="1"/>
    <col min="14593" max="14593" width="2" customWidth="1"/>
    <col min="14594" max="14594" width="15" customWidth="1"/>
    <col min="14595" max="14595" width="15.88671875" customWidth="1"/>
    <col min="14596" max="14596" width="14.5546875" customWidth="1"/>
    <col min="14597" max="14597" width="13.5546875" customWidth="1"/>
    <col min="14598" max="14598" width="16.5546875" customWidth="1"/>
    <col min="14599" max="14599" width="15.33203125" customWidth="1"/>
    <col min="14849" max="14849" width="2" customWidth="1"/>
    <col min="14850" max="14850" width="15" customWidth="1"/>
    <col min="14851" max="14851" width="15.88671875" customWidth="1"/>
    <col min="14852" max="14852" width="14.5546875" customWidth="1"/>
    <col min="14853" max="14853" width="13.5546875" customWidth="1"/>
    <col min="14854" max="14854" width="16.5546875" customWidth="1"/>
    <col min="14855" max="14855" width="15.33203125" customWidth="1"/>
    <col min="15105" max="15105" width="2" customWidth="1"/>
    <col min="15106" max="15106" width="15" customWidth="1"/>
    <col min="15107" max="15107" width="15.88671875" customWidth="1"/>
    <col min="15108" max="15108" width="14.5546875" customWidth="1"/>
    <col min="15109" max="15109" width="13.5546875" customWidth="1"/>
    <col min="15110" max="15110" width="16.5546875" customWidth="1"/>
    <col min="15111" max="15111" width="15.33203125" customWidth="1"/>
    <col min="15361" max="15361" width="2" customWidth="1"/>
    <col min="15362" max="15362" width="15" customWidth="1"/>
    <col min="15363" max="15363" width="15.88671875" customWidth="1"/>
    <col min="15364" max="15364" width="14.5546875" customWidth="1"/>
    <col min="15365" max="15365" width="13.5546875" customWidth="1"/>
    <col min="15366" max="15366" width="16.5546875" customWidth="1"/>
    <col min="15367" max="15367" width="15.33203125" customWidth="1"/>
    <col min="15617" max="15617" width="2" customWidth="1"/>
    <col min="15618" max="15618" width="15" customWidth="1"/>
    <col min="15619" max="15619" width="15.88671875" customWidth="1"/>
    <col min="15620" max="15620" width="14.5546875" customWidth="1"/>
    <col min="15621" max="15621" width="13.5546875" customWidth="1"/>
    <col min="15622" max="15622" width="16.5546875" customWidth="1"/>
    <col min="15623" max="15623" width="15.33203125" customWidth="1"/>
    <col min="15873" max="15873" width="2" customWidth="1"/>
    <col min="15874" max="15874" width="15" customWidth="1"/>
    <col min="15875" max="15875" width="15.88671875" customWidth="1"/>
    <col min="15876" max="15876" width="14.5546875" customWidth="1"/>
    <col min="15877" max="15877" width="13.5546875" customWidth="1"/>
    <col min="15878" max="15878" width="16.5546875" customWidth="1"/>
    <col min="15879" max="15879" width="15.33203125" customWidth="1"/>
    <col min="16129" max="16129" width="2" customWidth="1"/>
    <col min="16130" max="16130" width="15" customWidth="1"/>
    <col min="16131" max="16131" width="15.88671875" customWidth="1"/>
    <col min="16132" max="16132" width="14.5546875" customWidth="1"/>
    <col min="16133" max="16133" width="13.5546875" customWidth="1"/>
    <col min="16134" max="16134" width="16.5546875" customWidth="1"/>
    <col min="16135" max="16135" width="15.33203125" customWidth="1"/>
  </cols>
  <sheetData>
    <row r="1" spans="1:57" ht="24.75" customHeight="1" thickBot="1" x14ac:dyDescent="0.3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5">
      <c r="A2" s="3" t="s">
        <v>0</v>
      </c>
      <c r="B2" s="4"/>
      <c r="C2" s="5" t="str">
        <f>Rekapitulace!H1</f>
        <v>2</v>
      </c>
      <c r="D2" s="5" t="str">
        <f>Rekapitulace!G2</f>
        <v>Architektonicko-stavební řešení</v>
      </c>
      <c r="E2" s="6"/>
      <c r="F2" s="7" t="s">
        <v>1</v>
      </c>
      <c r="G2" s="8"/>
    </row>
    <row r="3" spans="1:57" ht="3" hidden="1" customHeight="1" x14ac:dyDescent="0.25">
      <c r="A3" s="9"/>
      <c r="B3" s="10"/>
      <c r="C3" s="11"/>
      <c r="D3" s="11"/>
      <c r="E3" s="12"/>
      <c r="F3" s="13"/>
      <c r="G3" s="14"/>
    </row>
    <row r="4" spans="1:57" ht="12" customHeight="1" x14ac:dyDescent="0.25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 x14ac:dyDescent="0.25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" customHeight="1" x14ac:dyDescent="0.25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 x14ac:dyDescent="0.25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5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5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5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5">
      <c r="A11" s="29" t="s">
        <v>15</v>
      </c>
      <c r="B11" s="13"/>
      <c r="C11" s="30"/>
      <c r="D11" s="30"/>
      <c r="E11" s="30"/>
      <c r="F11" s="41" t="s">
        <v>16</v>
      </c>
      <c r="G11" s="42"/>
      <c r="H11" s="37"/>
      <c r="BA11" s="43"/>
      <c r="BB11" s="43"/>
      <c r="BC11" s="43"/>
      <c r="BD11" s="43"/>
      <c r="BE11" s="43"/>
    </row>
    <row r="12" spans="1:57" ht="12.75" customHeight="1" x14ac:dyDescent="0.25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3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3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" customHeight="1" x14ac:dyDescent="0.25">
      <c r="A15" s="57"/>
      <c r="B15" s="58" t="s">
        <v>22</v>
      </c>
      <c r="C15" s="59">
        <f>HSV</f>
        <v>0</v>
      </c>
      <c r="D15" s="60"/>
      <c r="E15" s="61"/>
      <c r="F15" s="62"/>
      <c r="G15" s="59"/>
    </row>
    <row r="16" spans="1:57" ht="15.9" customHeight="1" x14ac:dyDescent="0.25">
      <c r="A16" s="57" t="s">
        <v>23</v>
      </c>
      <c r="B16" s="58" t="s">
        <v>24</v>
      </c>
      <c r="C16" s="59">
        <f>PSV</f>
        <v>0</v>
      </c>
      <c r="D16" s="9"/>
      <c r="E16" s="63"/>
      <c r="F16" s="64"/>
      <c r="G16" s="59"/>
    </row>
    <row r="17" spans="1:7" ht="15.9" customHeight="1" x14ac:dyDescent="0.25">
      <c r="A17" s="57" t="s">
        <v>25</v>
      </c>
      <c r="B17" s="58" t="s">
        <v>26</v>
      </c>
      <c r="C17" s="59">
        <f>Mont</f>
        <v>0</v>
      </c>
      <c r="D17" s="9"/>
      <c r="E17" s="63"/>
      <c r="F17" s="64"/>
      <c r="G17" s="59"/>
    </row>
    <row r="18" spans="1:7" ht="15.9" customHeight="1" x14ac:dyDescent="0.25">
      <c r="A18" s="65" t="s">
        <v>27</v>
      </c>
      <c r="B18" s="66" t="s">
        <v>28</v>
      </c>
      <c r="C18" s="59">
        <f>Dodavka</f>
        <v>0</v>
      </c>
      <c r="D18" s="9"/>
      <c r="E18" s="63"/>
      <c r="F18" s="64"/>
      <c r="G18" s="59"/>
    </row>
    <row r="19" spans="1:7" ht="15.9" customHeight="1" x14ac:dyDescent="0.25">
      <c r="A19" s="67" t="s">
        <v>29</v>
      </c>
      <c r="B19" s="58"/>
      <c r="C19" s="59">
        <f>SUM(C15:C18)</f>
        <v>0</v>
      </c>
      <c r="D19" s="9"/>
      <c r="E19" s="63"/>
      <c r="F19" s="64"/>
      <c r="G19" s="59"/>
    </row>
    <row r="20" spans="1:7" ht="15.9" customHeight="1" x14ac:dyDescent="0.25">
      <c r="A20" s="67"/>
      <c r="B20" s="58"/>
      <c r="C20" s="59"/>
      <c r="D20" s="9"/>
      <c r="E20" s="63"/>
      <c r="F20" s="64"/>
      <c r="G20" s="59"/>
    </row>
    <row r="21" spans="1:7" ht="15.9" customHeight="1" x14ac:dyDescent="0.25">
      <c r="A21" s="67" t="s">
        <v>30</v>
      </c>
      <c r="B21" s="58"/>
      <c r="C21" s="59">
        <f>HZS</f>
        <v>0</v>
      </c>
      <c r="D21" s="9"/>
      <c r="E21" s="63"/>
      <c r="F21" s="64"/>
      <c r="G21" s="59"/>
    </row>
    <row r="22" spans="1:7" ht="15.9" customHeight="1" x14ac:dyDescent="0.25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" customHeight="1" thickBot="1" x14ac:dyDescent="0.3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5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5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5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5">
      <c r="A27" s="68"/>
      <c r="B27" s="86"/>
      <c r="C27" s="81"/>
      <c r="D27" s="69"/>
      <c r="E27" s="82"/>
      <c r="F27" s="83"/>
      <c r="G27" s="84"/>
    </row>
    <row r="28" spans="1:7" x14ac:dyDescent="0.25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5">
      <c r="A29" s="68"/>
      <c r="B29" s="69"/>
      <c r="C29" s="88"/>
      <c r="D29" s="89"/>
      <c r="E29" s="88"/>
      <c r="F29" s="69"/>
      <c r="G29" s="84"/>
    </row>
    <row r="30" spans="1:7" x14ac:dyDescent="0.25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5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5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5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5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5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5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5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5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5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5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5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5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5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5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5">
      <c r="B46" s="107"/>
      <c r="C46" s="107"/>
      <c r="D46" s="107"/>
      <c r="E46" s="107"/>
      <c r="F46" s="107"/>
      <c r="G46" s="107"/>
    </row>
    <row r="47" spans="1:8" x14ac:dyDescent="0.25">
      <c r="B47" s="107"/>
      <c r="C47" s="107"/>
      <c r="D47" s="107"/>
      <c r="E47" s="107"/>
      <c r="F47" s="107"/>
      <c r="G47" s="107"/>
    </row>
    <row r="48" spans="1:8" x14ac:dyDescent="0.25">
      <c r="B48" s="107"/>
      <c r="C48" s="107"/>
      <c r="D48" s="107"/>
      <c r="E48" s="107"/>
      <c r="F48" s="107"/>
      <c r="G48" s="107"/>
    </row>
    <row r="49" spans="2:7" x14ac:dyDescent="0.25">
      <c r="B49" s="107"/>
      <c r="C49" s="107"/>
      <c r="D49" s="107"/>
      <c r="E49" s="107"/>
      <c r="F49" s="107"/>
      <c r="G49" s="107"/>
    </row>
    <row r="50" spans="2:7" x14ac:dyDescent="0.25">
      <c r="B50" s="107"/>
      <c r="C50" s="107"/>
      <c r="D50" s="107"/>
      <c r="E50" s="107"/>
      <c r="F50" s="107"/>
      <c r="G50" s="107"/>
    </row>
    <row r="51" spans="2:7" x14ac:dyDescent="0.25">
      <c r="B51" s="107"/>
      <c r="C51" s="107"/>
      <c r="D51" s="107"/>
      <c r="E51" s="107"/>
      <c r="F51" s="107"/>
      <c r="G51" s="107"/>
    </row>
    <row r="52" spans="2:7" x14ac:dyDescent="0.25">
      <c r="B52" s="107"/>
      <c r="C52" s="107"/>
      <c r="D52" s="107"/>
      <c r="E52" s="107"/>
      <c r="F52" s="107"/>
      <c r="G52" s="107"/>
    </row>
    <row r="53" spans="2:7" x14ac:dyDescent="0.25">
      <c r="B53" s="107"/>
      <c r="C53" s="107"/>
      <c r="D53" s="107"/>
      <c r="E53" s="107"/>
      <c r="F53" s="107"/>
      <c r="G53" s="107"/>
    </row>
    <row r="54" spans="2:7" x14ac:dyDescent="0.25">
      <c r="B54" s="107"/>
      <c r="C54" s="107"/>
      <c r="D54" s="107"/>
      <c r="E54" s="107"/>
      <c r="F54" s="107"/>
      <c r="G54" s="107"/>
    </row>
    <row r="55" spans="2:7" x14ac:dyDescent="0.25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1F4E5-A165-42AA-A2A2-93C16697DF55}">
  <sheetPr codeName="List31"/>
  <dimension ref="A1:IV77"/>
  <sheetViews>
    <sheetView workbookViewId="0">
      <selection activeCell="A25" sqref="A25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  <col min="257" max="257" width="5.88671875" customWidth="1"/>
    <col min="258" max="258" width="6.109375" customWidth="1"/>
    <col min="259" max="259" width="11.44140625" customWidth="1"/>
    <col min="260" max="260" width="15.88671875" customWidth="1"/>
    <col min="261" max="261" width="11.33203125" customWidth="1"/>
    <col min="262" max="262" width="10.88671875" customWidth="1"/>
    <col min="263" max="263" width="11" customWidth="1"/>
    <col min="264" max="264" width="11.109375" customWidth="1"/>
    <col min="265" max="265" width="10.6640625" customWidth="1"/>
    <col min="513" max="513" width="5.88671875" customWidth="1"/>
    <col min="514" max="514" width="6.109375" customWidth="1"/>
    <col min="515" max="515" width="11.44140625" customWidth="1"/>
    <col min="516" max="516" width="15.88671875" customWidth="1"/>
    <col min="517" max="517" width="11.33203125" customWidth="1"/>
    <col min="518" max="518" width="10.88671875" customWidth="1"/>
    <col min="519" max="519" width="11" customWidth="1"/>
    <col min="520" max="520" width="11.109375" customWidth="1"/>
    <col min="521" max="521" width="10.6640625" customWidth="1"/>
    <col min="769" max="769" width="5.88671875" customWidth="1"/>
    <col min="770" max="770" width="6.109375" customWidth="1"/>
    <col min="771" max="771" width="11.44140625" customWidth="1"/>
    <col min="772" max="772" width="15.88671875" customWidth="1"/>
    <col min="773" max="773" width="11.33203125" customWidth="1"/>
    <col min="774" max="774" width="10.88671875" customWidth="1"/>
    <col min="775" max="775" width="11" customWidth="1"/>
    <col min="776" max="776" width="11.109375" customWidth="1"/>
    <col min="777" max="777" width="10.6640625" customWidth="1"/>
    <col min="1025" max="1025" width="5.88671875" customWidth="1"/>
    <col min="1026" max="1026" width="6.109375" customWidth="1"/>
    <col min="1027" max="1027" width="11.44140625" customWidth="1"/>
    <col min="1028" max="1028" width="15.88671875" customWidth="1"/>
    <col min="1029" max="1029" width="11.33203125" customWidth="1"/>
    <col min="1030" max="1030" width="10.88671875" customWidth="1"/>
    <col min="1031" max="1031" width="11" customWidth="1"/>
    <col min="1032" max="1032" width="11.109375" customWidth="1"/>
    <col min="1033" max="1033" width="10.6640625" customWidth="1"/>
    <col min="1281" max="1281" width="5.88671875" customWidth="1"/>
    <col min="1282" max="1282" width="6.109375" customWidth="1"/>
    <col min="1283" max="1283" width="11.44140625" customWidth="1"/>
    <col min="1284" max="1284" width="15.88671875" customWidth="1"/>
    <col min="1285" max="1285" width="11.33203125" customWidth="1"/>
    <col min="1286" max="1286" width="10.88671875" customWidth="1"/>
    <col min="1287" max="1287" width="11" customWidth="1"/>
    <col min="1288" max="1288" width="11.109375" customWidth="1"/>
    <col min="1289" max="1289" width="10.6640625" customWidth="1"/>
    <col min="1537" max="1537" width="5.88671875" customWidth="1"/>
    <col min="1538" max="1538" width="6.109375" customWidth="1"/>
    <col min="1539" max="1539" width="11.44140625" customWidth="1"/>
    <col min="1540" max="1540" width="15.88671875" customWidth="1"/>
    <col min="1541" max="1541" width="11.33203125" customWidth="1"/>
    <col min="1542" max="1542" width="10.88671875" customWidth="1"/>
    <col min="1543" max="1543" width="11" customWidth="1"/>
    <col min="1544" max="1544" width="11.109375" customWidth="1"/>
    <col min="1545" max="1545" width="10.6640625" customWidth="1"/>
    <col min="1793" max="1793" width="5.88671875" customWidth="1"/>
    <col min="1794" max="1794" width="6.109375" customWidth="1"/>
    <col min="1795" max="1795" width="11.44140625" customWidth="1"/>
    <col min="1796" max="1796" width="15.88671875" customWidth="1"/>
    <col min="1797" max="1797" width="11.33203125" customWidth="1"/>
    <col min="1798" max="1798" width="10.88671875" customWidth="1"/>
    <col min="1799" max="1799" width="11" customWidth="1"/>
    <col min="1800" max="1800" width="11.109375" customWidth="1"/>
    <col min="1801" max="1801" width="10.6640625" customWidth="1"/>
    <col min="2049" max="2049" width="5.88671875" customWidth="1"/>
    <col min="2050" max="2050" width="6.109375" customWidth="1"/>
    <col min="2051" max="2051" width="11.44140625" customWidth="1"/>
    <col min="2052" max="2052" width="15.88671875" customWidth="1"/>
    <col min="2053" max="2053" width="11.33203125" customWidth="1"/>
    <col min="2054" max="2054" width="10.88671875" customWidth="1"/>
    <col min="2055" max="2055" width="11" customWidth="1"/>
    <col min="2056" max="2056" width="11.109375" customWidth="1"/>
    <col min="2057" max="2057" width="10.6640625" customWidth="1"/>
    <col min="2305" max="2305" width="5.88671875" customWidth="1"/>
    <col min="2306" max="2306" width="6.109375" customWidth="1"/>
    <col min="2307" max="2307" width="11.44140625" customWidth="1"/>
    <col min="2308" max="2308" width="15.88671875" customWidth="1"/>
    <col min="2309" max="2309" width="11.33203125" customWidth="1"/>
    <col min="2310" max="2310" width="10.88671875" customWidth="1"/>
    <col min="2311" max="2311" width="11" customWidth="1"/>
    <col min="2312" max="2312" width="11.109375" customWidth="1"/>
    <col min="2313" max="2313" width="10.6640625" customWidth="1"/>
    <col min="2561" max="2561" width="5.88671875" customWidth="1"/>
    <col min="2562" max="2562" width="6.109375" customWidth="1"/>
    <col min="2563" max="2563" width="11.44140625" customWidth="1"/>
    <col min="2564" max="2564" width="15.88671875" customWidth="1"/>
    <col min="2565" max="2565" width="11.33203125" customWidth="1"/>
    <col min="2566" max="2566" width="10.88671875" customWidth="1"/>
    <col min="2567" max="2567" width="11" customWidth="1"/>
    <col min="2568" max="2568" width="11.109375" customWidth="1"/>
    <col min="2569" max="2569" width="10.6640625" customWidth="1"/>
    <col min="2817" max="2817" width="5.88671875" customWidth="1"/>
    <col min="2818" max="2818" width="6.109375" customWidth="1"/>
    <col min="2819" max="2819" width="11.44140625" customWidth="1"/>
    <col min="2820" max="2820" width="15.88671875" customWidth="1"/>
    <col min="2821" max="2821" width="11.33203125" customWidth="1"/>
    <col min="2822" max="2822" width="10.88671875" customWidth="1"/>
    <col min="2823" max="2823" width="11" customWidth="1"/>
    <col min="2824" max="2824" width="11.109375" customWidth="1"/>
    <col min="2825" max="2825" width="10.6640625" customWidth="1"/>
    <col min="3073" max="3073" width="5.88671875" customWidth="1"/>
    <col min="3074" max="3074" width="6.109375" customWidth="1"/>
    <col min="3075" max="3075" width="11.44140625" customWidth="1"/>
    <col min="3076" max="3076" width="15.88671875" customWidth="1"/>
    <col min="3077" max="3077" width="11.33203125" customWidth="1"/>
    <col min="3078" max="3078" width="10.88671875" customWidth="1"/>
    <col min="3079" max="3079" width="11" customWidth="1"/>
    <col min="3080" max="3080" width="11.109375" customWidth="1"/>
    <col min="3081" max="3081" width="10.6640625" customWidth="1"/>
    <col min="3329" max="3329" width="5.88671875" customWidth="1"/>
    <col min="3330" max="3330" width="6.109375" customWidth="1"/>
    <col min="3331" max="3331" width="11.44140625" customWidth="1"/>
    <col min="3332" max="3332" width="15.88671875" customWidth="1"/>
    <col min="3333" max="3333" width="11.33203125" customWidth="1"/>
    <col min="3334" max="3334" width="10.88671875" customWidth="1"/>
    <col min="3335" max="3335" width="11" customWidth="1"/>
    <col min="3336" max="3336" width="11.109375" customWidth="1"/>
    <col min="3337" max="3337" width="10.6640625" customWidth="1"/>
    <col min="3585" max="3585" width="5.88671875" customWidth="1"/>
    <col min="3586" max="3586" width="6.109375" customWidth="1"/>
    <col min="3587" max="3587" width="11.44140625" customWidth="1"/>
    <col min="3588" max="3588" width="15.88671875" customWidth="1"/>
    <col min="3589" max="3589" width="11.33203125" customWidth="1"/>
    <col min="3590" max="3590" width="10.88671875" customWidth="1"/>
    <col min="3591" max="3591" width="11" customWidth="1"/>
    <col min="3592" max="3592" width="11.109375" customWidth="1"/>
    <col min="3593" max="3593" width="10.6640625" customWidth="1"/>
    <col min="3841" max="3841" width="5.88671875" customWidth="1"/>
    <col min="3842" max="3842" width="6.109375" customWidth="1"/>
    <col min="3843" max="3843" width="11.44140625" customWidth="1"/>
    <col min="3844" max="3844" width="15.88671875" customWidth="1"/>
    <col min="3845" max="3845" width="11.33203125" customWidth="1"/>
    <col min="3846" max="3846" width="10.88671875" customWidth="1"/>
    <col min="3847" max="3847" width="11" customWidth="1"/>
    <col min="3848" max="3848" width="11.109375" customWidth="1"/>
    <col min="3849" max="3849" width="10.6640625" customWidth="1"/>
    <col min="4097" max="4097" width="5.88671875" customWidth="1"/>
    <col min="4098" max="4098" width="6.109375" customWidth="1"/>
    <col min="4099" max="4099" width="11.44140625" customWidth="1"/>
    <col min="4100" max="4100" width="15.88671875" customWidth="1"/>
    <col min="4101" max="4101" width="11.33203125" customWidth="1"/>
    <col min="4102" max="4102" width="10.88671875" customWidth="1"/>
    <col min="4103" max="4103" width="11" customWidth="1"/>
    <col min="4104" max="4104" width="11.109375" customWidth="1"/>
    <col min="4105" max="4105" width="10.6640625" customWidth="1"/>
    <col min="4353" max="4353" width="5.88671875" customWidth="1"/>
    <col min="4354" max="4354" width="6.109375" customWidth="1"/>
    <col min="4355" max="4355" width="11.44140625" customWidth="1"/>
    <col min="4356" max="4356" width="15.88671875" customWidth="1"/>
    <col min="4357" max="4357" width="11.33203125" customWidth="1"/>
    <col min="4358" max="4358" width="10.88671875" customWidth="1"/>
    <col min="4359" max="4359" width="11" customWidth="1"/>
    <col min="4360" max="4360" width="11.109375" customWidth="1"/>
    <col min="4361" max="4361" width="10.6640625" customWidth="1"/>
    <col min="4609" max="4609" width="5.88671875" customWidth="1"/>
    <col min="4610" max="4610" width="6.109375" customWidth="1"/>
    <col min="4611" max="4611" width="11.44140625" customWidth="1"/>
    <col min="4612" max="4612" width="15.88671875" customWidth="1"/>
    <col min="4613" max="4613" width="11.33203125" customWidth="1"/>
    <col min="4614" max="4614" width="10.88671875" customWidth="1"/>
    <col min="4615" max="4615" width="11" customWidth="1"/>
    <col min="4616" max="4616" width="11.109375" customWidth="1"/>
    <col min="4617" max="4617" width="10.6640625" customWidth="1"/>
    <col min="4865" max="4865" width="5.88671875" customWidth="1"/>
    <col min="4866" max="4866" width="6.109375" customWidth="1"/>
    <col min="4867" max="4867" width="11.44140625" customWidth="1"/>
    <col min="4868" max="4868" width="15.88671875" customWidth="1"/>
    <col min="4869" max="4869" width="11.33203125" customWidth="1"/>
    <col min="4870" max="4870" width="10.88671875" customWidth="1"/>
    <col min="4871" max="4871" width="11" customWidth="1"/>
    <col min="4872" max="4872" width="11.109375" customWidth="1"/>
    <col min="4873" max="4873" width="10.6640625" customWidth="1"/>
    <col min="5121" max="5121" width="5.88671875" customWidth="1"/>
    <col min="5122" max="5122" width="6.109375" customWidth="1"/>
    <col min="5123" max="5123" width="11.44140625" customWidth="1"/>
    <col min="5124" max="5124" width="15.88671875" customWidth="1"/>
    <col min="5125" max="5125" width="11.33203125" customWidth="1"/>
    <col min="5126" max="5126" width="10.88671875" customWidth="1"/>
    <col min="5127" max="5127" width="11" customWidth="1"/>
    <col min="5128" max="5128" width="11.109375" customWidth="1"/>
    <col min="5129" max="5129" width="10.6640625" customWidth="1"/>
    <col min="5377" max="5377" width="5.88671875" customWidth="1"/>
    <col min="5378" max="5378" width="6.109375" customWidth="1"/>
    <col min="5379" max="5379" width="11.44140625" customWidth="1"/>
    <col min="5380" max="5380" width="15.88671875" customWidth="1"/>
    <col min="5381" max="5381" width="11.33203125" customWidth="1"/>
    <col min="5382" max="5382" width="10.88671875" customWidth="1"/>
    <col min="5383" max="5383" width="11" customWidth="1"/>
    <col min="5384" max="5384" width="11.109375" customWidth="1"/>
    <col min="5385" max="5385" width="10.6640625" customWidth="1"/>
    <col min="5633" max="5633" width="5.88671875" customWidth="1"/>
    <col min="5634" max="5634" width="6.109375" customWidth="1"/>
    <col min="5635" max="5635" width="11.44140625" customWidth="1"/>
    <col min="5636" max="5636" width="15.88671875" customWidth="1"/>
    <col min="5637" max="5637" width="11.33203125" customWidth="1"/>
    <col min="5638" max="5638" width="10.88671875" customWidth="1"/>
    <col min="5639" max="5639" width="11" customWidth="1"/>
    <col min="5640" max="5640" width="11.109375" customWidth="1"/>
    <col min="5641" max="5641" width="10.6640625" customWidth="1"/>
    <col min="5889" max="5889" width="5.88671875" customWidth="1"/>
    <col min="5890" max="5890" width="6.109375" customWidth="1"/>
    <col min="5891" max="5891" width="11.44140625" customWidth="1"/>
    <col min="5892" max="5892" width="15.88671875" customWidth="1"/>
    <col min="5893" max="5893" width="11.33203125" customWidth="1"/>
    <col min="5894" max="5894" width="10.88671875" customWidth="1"/>
    <col min="5895" max="5895" width="11" customWidth="1"/>
    <col min="5896" max="5896" width="11.109375" customWidth="1"/>
    <col min="5897" max="5897" width="10.6640625" customWidth="1"/>
    <col min="6145" max="6145" width="5.88671875" customWidth="1"/>
    <col min="6146" max="6146" width="6.109375" customWidth="1"/>
    <col min="6147" max="6147" width="11.44140625" customWidth="1"/>
    <col min="6148" max="6148" width="15.88671875" customWidth="1"/>
    <col min="6149" max="6149" width="11.33203125" customWidth="1"/>
    <col min="6150" max="6150" width="10.88671875" customWidth="1"/>
    <col min="6151" max="6151" width="11" customWidth="1"/>
    <col min="6152" max="6152" width="11.109375" customWidth="1"/>
    <col min="6153" max="6153" width="10.6640625" customWidth="1"/>
    <col min="6401" max="6401" width="5.88671875" customWidth="1"/>
    <col min="6402" max="6402" width="6.109375" customWidth="1"/>
    <col min="6403" max="6403" width="11.44140625" customWidth="1"/>
    <col min="6404" max="6404" width="15.88671875" customWidth="1"/>
    <col min="6405" max="6405" width="11.33203125" customWidth="1"/>
    <col min="6406" max="6406" width="10.88671875" customWidth="1"/>
    <col min="6407" max="6407" width="11" customWidth="1"/>
    <col min="6408" max="6408" width="11.109375" customWidth="1"/>
    <col min="6409" max="6409" width="10.6640625" customWidth="1"/>
    <col min="6657" max="6657" width="5.88671875" customWidth="1"/>
    <col min="6658" max="6658" width="6.109375" customWidth="1"/>
    <col min="6659" max="6659" width="11.44140625" customWidth="1"/>
    <col min="6660" max="6660" width="15.88671875" customWidth="1"/>
    <col min="6661" max="6661" width="11.33203125" customWidth="1"/>
    <col min="6662" max="6662" width="10.88671875" customWidth="1"/>
    <col min="6663" max="6663" width="11" customWidth="1"/>
    <col min="6664" max="6664" width="11.109375" customWidth="1"/>
    <col min="6665" max="6665" width="10.6640625" customWidth="1"/>
    <col min="6913" max="6913" width="5.88671875" customWidth="1"/>
    <col min="6914" max="6914" width="6.109375" customWidth="1"/>
    <col min="6915" max="6915" width="11.44140625" customWidth="1"/>
    <col min="6916" max="6916" width="15.88671875" customWidth="1"/>
    <col min="6917" max="6917" width="11.33203125" customWidth="1"/>
    <col min="6918" max="6918" width="10.88671875" customWidth="1"/>
    <col min="6919" max="6919" width="11" customWidth="1"/>
    <col min="6920" max="6920" width="11.109375" customWidth="1"/>
    <col min="6921" max="6921" width="10.6640625" customWidth="1"/>
    <col min="7169" max="7169" width="5.88671875" customWidth="1"/>
    <col min="7170" max="7170" width="6.109375" customWidth="1"/>
    <col min="7171" max="7171" width="11.44140625" customWidth="1"/>
    <col min="7172" max="7172" width="15.88671875" customWidth="1"/>
    <col min="7173" max="7173" width="11.33203125" customWidth="1"/>
    <col min="7174" max="7174" width="10.88671875" customWidth="1"/>
    <col min="7175" max="7175" width="11" customWidth="1"/>
    <col min="7176" max="7176" width="11.109375" customWidth="1"/>
    <col min="7177" max="7177" width="10.6640625" customWidth="1"/>
    <col min="7425" max="7425" width="5.88671875" customWidth="1"/>
    <col min="7426" max="7426" width="6.109375" customWidth="1"/>
    <col min="7427" max="7427" width="11.44140625" customWidth="1"/>
    <col min="7428" max="7428" width="15.88671875" customWidth="1"/>
    <col min="7429" max="7429" width="11.33203125" customWidth="1"/>
    <col min="7430" max="7430" width="10.88671875" customWidth="1"/>
    <col min="7431" max="7431" width="11" customWidth="1"/>
    <col min="7432" max="7432" width="11.109375" customWidth="1"/>
    <col min="7433" max="7433" width="10.6640625" customWidth="1"/>
    <col min="7681" max="7681" width="5.88671875" customWidth="1"/>
    <col min="7682" max="7682" width="6.109375" customWidth="1"/>
    <col min="7683" max="7683" width="11.44140625" customWidth="1"/>
    <col min="7684" max="7684" width="15.88671875" customWidth="1"/>
    <col min="7685" max="7685" width="11.33203125" customWidth="1"/>
    <col min="7686" max="7686" width="10.88671875" customWidth="1"/>
    <col min="7687" max="7687" width="11" customWidth="1"/>
    <col min="7688" max="7688" width="11.109375" customWidth="1"/>
    <col min="7689" max="7689" width="10.6640625" customWidth="1"/>
    <col min="7937" max="7937" width="5.88671875" customWidth="1"/>
    <col min="7938" max="7938" width="6.109375" customWidth="1"/>
    <col min="7939" max="7939" width="11.44140625" customWidth="1"/>
    <col min="7940" max="7940" width="15.88671875" customWidth="1"/>
    <col min="7941" max="7941" width="11.33203125" customWidth="1"/>
    <col min="7942" max="7942" width="10.88671875" customWidth="1"/>
    <col min="7943" max="7943" width="11" customWidth="1"/>
    <col min="7944" max="7944" width="11.109375" customWidth="1"/>
    <col min="7945" max="7945" width="10.6640625" customWidth="1"/>
    <col min="8193" max="8193" width="5.88671875" customWidth="1"/>
    <col min="8194" max="8194" width="6.109375" customWidth="1"/>
    <col min="8195" max="8195" width="11.44140625" customWidth="1"/>
    <col min="8196" max="8196" width="15.88671875" customWidth="1"/>
    <col min="8197" max="8197" width="11.33203125" customWidth="1"/>
    <col min="8198" max="8198" width="10.88671875" customWidth="1"/>
    <col min="8199" max="8199" width="11" customWidth="1"/>
    <col min="8200" max="8200" width="11.109375" customWidth="1"/>
    <col min="8201" max="8201" width="10.6640625" customWidth="1"/>
    <col min="8449" max="8449" width="5.88671875" customWidth="1"/>
    <col min="8450" max="8450" width="6.109375" customWidth="1"/>
    <col min="8451" max="8451" width="11.44140625" customWidth="1"/>
    <col min="8452" max="8452" width="15.88671875" customWidth="1"/>
    <col min="8453" max="8453" width="11.33203125" customWidth="1"/>
    <col min="8454" max="8454" width="10.88671875" customWidth="1"/>
    <col min="8455" max="8455" width="11" customWidth="1"/>
    <col min="8456" max="8456" width="11.109375" customWidth="1"/>
    <col min="8457" max="8457" width="10.6640625" customWidth="1"/>
    <col min="8705" max="8705" width="5.88671875" customWidth="1"/>
    <col min="8706" max="8706" width="6.109375" customWidth="1"/>
    <col min="8707" max="8707" width="11.44140625" customWidth="1"/>
    <col min="8708" max="8708" width="15.88671875" customWidth="1"/>
    <col min="8709" max="8709" width="11.33203125" customWidth="1"/>
    <col min="8710" max="8710" width="10.88671875" customWidth="1"/>
    <col min="8711" max="8711" width="11" customWidth="1"/>
    <col min="8712" max="8712" width="11.109375" customWidth="1"/>
    <col min="8713" max="8713" width="10.6640625" customWidth="1"/>
    <col min="8961" max="8961" width="5.88671875" customWidth="1"/>
    <col min="8962" max="8962" width="6.109375" customWidth="1"/>
    <col min="8963" max="8963" width="11.44140625" customWidth="1"/>
    <col min="8964" max="8964" width="15.88671875" customWidth="1"/>
    <col min="8965" max="8965" width="11.33203125" customWidth="1"/>
    <col min="8966" max="8966" width="10.88671875" customWidth="1"/>
    <col min="8967" max="8967" width="11" customWidth="1"/>
    <col min="8968" max="8968" width="11.109375" customWidth="1"/>
    <col min="8969" max="8969" width="10.6640625" customWidth="1"/>
    <col min="9217" max="9217" width="5.88671875" customWidth="1"/>
    <col min="9218" max="9218" width="6.109375" customWidth="1"/>
    <col min="9219" max="9219" width="11.44140625" customWidth="1"/>
    <col min="9220" max="9220" width="15.88671875" customWidth="1"/>
    <col min="9221" max="9221" width="11.33203125" customWidth="1"/>
    <col min="9222" max="9222" width="10.88671875" customWidth="1"/>
    <col min="9223" max="9223" width="11" customWidth="1"/>
    <col min="9224" max="9224" width="11.109375" customWidth="1"/>
    <col min="9225" max="9225" width="10.6640625" customWidth="1"/>
    <col min="9473" max="9473" width="5.88671875" customWidth="1"/>
    <col min="9474" max="9474" width="6.109375" customWidth="1"/>
    <col min="9475" max="9475" width="11.44140625" customWidth="1"/>
    <col min="9476" max="9476" width="15.88671875" customWidth="1"/>
    <col min="9477" max="9477" width="11.33203125" customWidth="1"/>
    <col min="9478" max="9478" width="10.88671875" customWidth="1"/>
    <col min="9479" max="9479" width="11" customWidth="1"/>
    <col min="9480" max="9480" width="11.109375" customWidth="1"/>
    <col min="9481" max="9481" width="10.6640625" customWidth="1"/>
    <col min="9729" max="9729" width="5.88671875" customWidth="1"/>
    <col min="9730" max="9730" width="6.109375" customWidth="1"/>
    <col min="9731" max="9731" width="11.44140625" customWidth="1"/>
    <col min="9732" max="9732" width="15.88671875" customWidth="1"/>
    <col min="9733" max="9733" width="11.33203125" customWidth="1"/>
    <col min="9734" max="9734" width="10.88671875" customWidth="1"/>
    <col min="9735" max="9735" width="11" customWidth="1"/>
    <col min="9736" max="9736" width="11.109375" customWidth="1"/>
    <col min="9737" max="9737" width="10.6640625" customWidth="1"/>
    <col min="9985" max="9985" width="5.88671875" customWidth="1"/>
    <col min="9986" max="9986" width="6.109375" customWidth="1"/>
    <col min="9987" max="9987" width="11.44140625" customWidth="1"/>
    <col min="9988" max="9988" width="15.88671875" customWidth="1"/>
    <col min="9989" max="9989" width="11.33203125" customWidth="1"/>
    <col min="9990" max="9990" width="10.88671875" customWidth="1"/>
    <col min="9991" max="9991" width="11" customWidth="1"/>
    <col min="9992" max="9992" width="11.109375" customWidth="1"/>
    <col min="9993" max="9993" width="10.6640625" customWidth="1"/>
    <col min="10241" max="10241" width="5.88671875" customWidth="1"/>
    <col min="10242" max="10242" width="6.109375" customWidth="1"/>
    <col min="10243" max="10243" width="11.44140625" customWidth="1"/>
    <col min="10244" max="10244" width="15.88671875" customWidth="1"/>
    <col min="10245" max="10245" width="11.33203125" customWidth="1"/>
    <col min="10246" max="10246" width="10.88671875" customWidth="1"/>
    <col min="10247" max="10247" width="11" customWidth="1"/>
    <col min="10248" max="10248" width="11.109375" customWidth="1"/>
    <col min="10249" max="10249" width="10.6640625" customWidth="1"/>
    <col min="10497" max="10497" width="5.88671875" customWidth="1"/>
    <col min="10498" max="10498" width="6.109375" customWidth="1"/>
    <col min="10499" max="10499" width="11.44140625" customWidth="1"/>
    <col min="10500" max="10500" width="15.88671875" customWidth="1"/>
    <col min="10501" max="10501" width="11.33203125" customWidth="1"/>
    <col min="10502" max="10502" width="10.88671875" customWidth="1"/>
    <col min="10503" max="10503" width="11" customWidth="1"/>
    <col min="10504" max="10504" width="11.109375" customWidth="1"/>
    <col min="10505" max="10505" width="10.6640625" customWidth="1"/>
    <col min="10753" max="10753" width="5.88671875" customWidth="1"/>
    <col min="10754" max="10754" width="6.109375" customWidth="1"/>
    <col min="10755" max="10755" width="11.44140625" customWidth="1"/>
    <col min="10756" max="10756" width="15.88671875" customWidth="1"/>
    <col min="10757" max="10757" width="11.33203125" customWidth="1"/>
    <col min="10758" max="10758" width="10.88671875" customWidth="1"/>
    <col min="10759" max="10759" width="11" customWidth="1"/>
    <col min="10760" max="10760" width="11.109375" customWidth="1"/>
    <col min="10761" max="10761" width="10.6640625" customWidth="1"/>
    <col min="11009" max="11009" width="5.88671875" customWidth="1"/>
    <col min="11010" max="11010" width="6.109375" customWidth="1"/>
    <col min="11011" max="11011" width="11.44140625" customWidth="1"/>
    <col min="11012" max="11012" width="15.88671875" customWidth="1"/>
    <col min="11013" max="11013" width="11.33203125" customWidth="1"/>
    <col min="11014" max="11014" width="10.88671875" customWidth="1"/>
    <col min="11015" max="11015" width="11" customWidth="1"/>
    <col min="11016" max="11016" width="11.109375" customWidth="1"/>
    <col min="11017" max="11017" width="10.6640625" customWidth="1"/>
    <col min="11265" max="11265" width="5.88671875" customWidth="1"/>
    <col min="11266" max="11266" width="6.109375" customWidth="1"/>
    <col min="11267" max="11267" width="11.44140625" customWidth="1"/>
    <col min="11268" max="11268" width="15.88671875" customWidth="1"/>
    <col min="11269" max="11269" width="11.33203125" customWidth="1"/>
    <col min="11270" max="11270" width="10.88671875" customWidth="1"/>
    <col min="11271" max="11271" width="11" customWidth="1"/>
    <col min="11272" max="11272" width="11.109375" customWidth="1"/>
    <col min="11273" max="11273" width="10.6640625" customWidth="1"/>
    <col min="11521" max="11521" width="5.88671875" customWidth="1"/>
    <col min="11522" max="11522" width="6.109375" customWidth="1"/>
    <col min="11523" max="11523" width="11.44140625" customWidth="1"/>
    <col min="11524" max="11524" width="15.88671875" customWidth="1"/>
    <col min="11525" max="11525" width="11.33203125" customWidth="1"/>
    <col min="11526" max="11526" width="10.88671875" customWidth="1"/>
    <col min="11527" max="11527" width="11" customWidth="1"/>
    <col min="11528" max="11528" width="11.109375" customWidth="1"/>
    <col min="11529" max="11529" width="10.6640625" customWidth="1"/>
    <col min="11777" max="11777" width="5.88671875" customWidth="1"/>
    <col min="11778" max="11778" width="6.109375" customWidth="1"/>
    <col min="11779" max="11779" width="11.44140625" customWidth="1"/>
    <col min="11780" max="11780" width="15.88671875" customWidth="1"/>
    <col min="11781" max="11781" width="11.33203125" customWidth="1"/>
    <col min="11782" max="11782" width="10.88671875" customWidth="1"/>
    <col min="11783" max="11783" width="11" customWidth="1"/>
    <col min="11784" max="11784" width="11.109375" customWidth="1"/>
    <col min="11785" max="11785" width="10.6640625" customWidth="1"/>
    <col min="12033" max="12033" width="5.88671875" customWidth="1"/>
    <col min="12034" max="12034" width="6.109375" customWidth="1"/>
    <col min="12035" max="12035" width="11.44140625" customWidth="1"/>
    <col min="12036" max="12036" width="15.88671875" customWidth="1"/>
    <col min="12037" max="12037" width="11.33203125" customWidth="1"/>
    <col min="12038" max="12038" width="10.88671875" customWidth="1"/>
    <col min="12039" max="12039" width="11" customWidth="1"/>
    <col min="12040" max="12040" width="11.109375" customWidth="1"/>
    <col min="12041" max="12041" width="10.6640625" customWidth="1"/>
    <col min="12289" max="12289" width="5.88671875" customWidth="1"/>
    <col min="12290" max="12290" width="6.109375" customWidth="1"/>
    <col min="12291" max="12291" width="11.44140625" customWidth="1"/>
    <col min="12292" max="12292" width="15.88671875" customWidth="1"/>
    <col min="12293" max="12293" width="11.33203125" customWidth="1"/>
    <col min="12294" max="12294" width="10.88671875" customWidth="1"/>
    <col min="12295" max="12295" width="11" customWidth="1"/>
    <col min="12296" max="12296" width="11.109375" customWidth="1"/>
    <col min="12297" max="12297" width="10.6640625" customWidth="1"/>
    <col min="12545" max="12545" width="5.88671875" customWidth="1"/>
    <col min="12546" max="12546" width="6.109375" customWidth="1"/>
    <col min="12547" max="12547" width="11.44140625" customWidth="1"/>
    <col min="12548" max="12548" width="15.88671875" customWidth="1"/>
    <col min="12549" max="12549" width="11.33203125" customWidth="1"/>
    <col min="12550" max="12550" width="10.88671875" customWidth="1"/>
    <col min="12551" max="12551" width="11" customWidth="1"/>
    <col min="12552" max="12552" width="11.109375" customWidth="1"/>
    <col min="12553" max="12553" width="10.6640625" customWidth="1"/>
    <col min="12801" max="12801" width="5.88671875" customWidth="1"/>
    <col min="12802" max="12802" width="6.109375" customWidth="1"/>
    <col min="12803" max="12803" width="11.44140625" customWidth="1"/>
    <col min="12804" max="12804" width="15.88671875" customWidth="1"/>
    <col min="12805" max="12805" width="11.33203125" customWidth="1"/>
    <col min="12806" max="12806" width="10.88671875" customWidth="1"/>
    <col min="12807" max="12807" width="11" customWidth="1"/>
    <col min="12808" max="12808" width="11.109375" customWidth="1"/>
    <col min="12809" max="12809" width="10.6640625" customWidth="1"/>
    <col min="13057" max="13057" width="5.88671875" customWidth="1"/>
    <col min="13058" max="13058" width="6.109375" customWidth="1"/>
    <col min="13059" max="13059" width="11.44140625" customWidth="1"/>
    <col min="13060" max="13060" width="15.88671875" customWidth="1"/>
    <col min="13061" max="13061" width="11.33203125" customWidth="1"/>
    <col min="13062" max="13062" width="10.88671875" customWidth="1"/>
    <col min="13063" max="13063" width="11" customWidth="1"/>
    <col min="13064" max="13064" width="11.109375" customWidth="1"/>
    <col min="13065" max="13065" width="10.6640625" customWidth="1"/>
    <col min="13313" max="13313" width="5.88671875" customWidth="1"/>
    <col min="13314" max="13314" width="6.109375" customWidth="1"/>
    <col min="13315" max="13315" width="11.44140625" customWidth="1"/>
    <col min="13316" max="13316" width="15.88671875" customWidth="1"/>
    <col min="13317" max="13317" width="11.33203125" customWidth="1"/>
    <col min="13318" max="13318" width="10.88671875" customWidth="1"/>
    <col min="13319" max="13319" width="11" customWidth="1"/>
    <col min="13320" max="13320" width="11.109375" customWidth="1"/>
    <col min="13321" max="13321" width="10.6640625" customWidth="1"/>
    <col min="13569" max="13569" width="5.88671875" customWidth="1"/>
    <col min="13570" max="13570" width="6.109375" customWidth="1"/>
    <col min="13571" max="13571" width="11.44140625" customWidth="1"/>
    <col min="13572" max="13572" width="15.88671875" customWidth="1"/>
    <col min="13573" max="13573" width="11.33203125" customWidth="1"/>
    <col min="13574" max="13574" width="10.88671875" customWidth="1"/>
    <col min="13575" max="13575" width="11" customWidth="1"/>
    <col min="13576" max="13576" width="11.109375" customWidth="1"/>
    <col min="13577" max="13577" width="10.6640625" customWidth="1"/>
    <col min="13825" max="13825" width="5.88671875" customWidth="1"/>
    <col min="13826" max="13826" width="6.109375" customWidth="1"/>
    <col min="13827" max="13827" width="11.44140625" customWidth="1"/>
    <col min="13828" max="13828" width="15.88671875" customWidth="1"/>
    <col min="13829" max="13829" width="11.33203125" customWidth="1"/>
    <col min="13830" max="13830" width="10.88671875" customWidth="1"/>
    <col min="13831" max="13831" width="11" customWidth="1"/>
    <col min="13832" max="13832" width="11.109375" customWidth="1"/>
    <col min="13833" max="13833" width="10.6640625" customWidth="1"/>
    <col min="14081" max="14081" width="5.88671875" customWidth="1"/>
    <col min="14082" max="14082" width="6.109375" customWidth="1"/>
    <col min="14083" max="14083" width="11.44140625" customWidth="1"/>
    <col min="14084" max="14084" width="15.88671875" customWidth="1"/>
    <col min="14085" max="14085" width="11.33203125" customWidth="1"/>
    <col min="14086" max="14086" width="10.88671875" customWidth="1"/>
    <col min="14087" max="14087" width="11" customWidth="1"/>
    <col min="14088" max="14088" width="11.109375" customWidth="1"/>
    <col min="14089" max="14089" width="10.6640625" customWidth="1"/>
    <col min="14337" max="14337" width="5.88671875" customWidth="1"/>
    <col min="14338" max="14338" width="6.109375" customWidth="1"/>
    <col min="14339" max="14339" width="11.44140625" customWidth="1"/>
    <col min="14340" max="14340" width="15.88671875" customWidth="1"/>
    <col min="14341" max="14341" width="11.33203125" customWidth="1"/>
    <col min="14342" max="14342" width="10.88671875" customWidth="1"/>
    <col min="14343" max="14343" width="11" customWidth="1"/>
    <col min="14344" max="14344" width="11.109375" customWidth="1"/>
    <col min="14345" max="14345" width="10.6640625" customWidth="1"/>
    <col min="14593" max="14593" width="5.88671875" customWidth="1"/>
    <col min="14594" max="14594" width="6.109375" customWidth="1"/>
    <col min="14595" max="14595" width="11.44140625" customWidth="1"/>
    <col min="14596" max="14596" width="15.88671875" customWidth="1"/>
    <col min="14597" max="14597" width="11.33203125" customWidth="1"/>
    <col min="14598" max="14598" width="10.88671875" customWidth="1"/>
    <col min="14599" max="14599" width="11" customWidth="1"/>
    <col min="14600" max="14600" width="11.109375" customWidth="1"/>
    <col min="14601" max="14601" width="10.6640625" customWidth="1"/>
    <col min="14849" max="14849" width="5.88671875" customWidth="1"/>
    <col min="14850" max="14850" width="6.109375" customWidth="1"/>
    <col min="14851" max="14851" width="11.44140625" customWidth="1"/>
    <col min="14852" max="14852" width="15.88671875" customWidth="1"/>
    <col min="14853" max="14853" width="11.33203125" customWidth="1"/>
    <col min="14854" max="14854" width="10.88671875" customWidth="1"/>
    <col min="14855" max="14855" width="11" customWidth="1"/>
    <col min="14856" max="14856" width="11.109375" customWidth="1"/>
    <col min="14857" max="14857" width="10.6640625" customWidth="1"/>
    <col min="15105" max="15105" width="5.88671875" customWidth="1"/>
    <col min="15106" max="15106" width="6.109375" customWidth="1"/>
    <col min="15107" max="15107" width="11.44140625" customWidth="1"/>
    <col min="15108" max="15108" width="15.88671875" customWidth="1"/>
    <col min="15109" max="15109" width="11.33203125" customWidth="1"/>
    <col min="15110" max="15110" width="10.88671875" customWidth="1"/>
    <col min="15111" max="15111" width="11" customWidth="1"/>
    <col min="15112" max="15112" width="11.109375" customWidth="1"/>
    <col min="15113" max="15113" width="10.6640625" customWidth="1"/>
    <col min="15361" max="15361" width="5.88671875" customWidth="1"/>
    <col min="15362" max="15362" width="6.109375" customWidth="1"/>
    <col min="15363" max="15363" width="11.44140625" customWidth="1"/>
    <col min="15364" max="15364" width="15.88671875" customWidth="1"/>
    <col min="15365" max="15365" width="11.33203125" customWidth="1"/>
    <col min="15366" max="15366" width="10.88671875" customWidth="1"/>
    <col min="15367" max="15367" width="11" customWidth="1"/>
    <col min="15368" max="15368" width="11.109375" customWidth="1"/>
    <col min="15369" max="15369" width="10.6640625" customWidth="1"/>
    <col min="15617" max="15617" width="5.88671875" customWidth="1"/>
    <col min="15618" max="15618" width="6.109375" customWidth="1"/>
    <col min="15619" max="15619" width="11.44140625" customWidth="1"/>
    <col min="15620" max="15620" width="15.88671875" customWidth="1"/>
    <col min="15621" max="15621" width="11.33203125" customWidth="1"/>
    <col min="15622" max="15622" width="10.88671875" customWidth="1"/>
    <col min="15623" max="15623" width="11" customWidth="1"/>
    <col min="15624" max="15624" width="11.109375" customWidth="1"/>
    <col min="15625" max="15625" width="10.6640625" customWidth="1"/>
    <col min="15873" max="15873" width="5.88671875" customWidth="1"/>
    <col min="15874" max="15874" width="6.109375" customWidth="1"/>
    <col min="15875" max="15875" width="11.44140625" customWidth="1"/>
    <col min="15876" max="15876" width="15.88671875" customWidth="1"/>
    <col min="15877" max="15877" width="11.33203125" customWidth="1"/>
    <col min="15878" max="15878" width="10.88671875" customWidth="1"/>
    <col min="15879" max="15879" width="11" customWidth="1"/>
    <col min="15880" max="15880" width="11.109375" customWidth="1"/>
    <col min="15881" max="15881" width="10.6640625" customWidth="1"/>
    <col min="16129" max="16129" width="5.88671875" customWidth="1"/>
    <col min="16130" max="16130" width="6.109375" customWidth="1"/>
    <col min="16131" max="16131" width="11.44140625" customWidth="1"/>
    <col min="16132" max="16132" width="15.88671875" customWidth="1"/>
    <col min="16133" max="16133" width="11.33203125" customWidth="1"/>
    <col min="16134" max="16134" width="10.88671875" customWidth="1"/>
    <col min="16135" max="16135" width="11" customWidth="1"/>
    <col min="16136" max="16136" width="11.109375" customWidth="1"/>
    <col min="16137" max="16137" width="10.6640625" customWidth="1"/>
  </cols>
  <sheetData>
    <row r="1" spans="1:9" ht="13.8" thickTop="1" x14ac:dyDescent="0.25">
      <c r="A1" s="108" t="s">
        <v>48</v>
      </c>
      <c r="B1" s="109"/>
      <c r="C1" s="110" t="str">
        <f>CONCATENATE(cislostavby," ",nazevstavby)</f>
        <v>W1-2019 Výměna PVC v pavilónu D, Mjr. Nováka 1455/34</v>
      </c>
      <c r="D1" s="111"/>
      <c r="E1" s="112"/>
      <c r="F1" s="111"/>
      <c r="G1" s="113" t="s">
        <v>49</v>
      </c>
      <c r="H1" s="114" t="s">
        <v>80</v>
      </c>
      <c r="I1" s="115"/>
    </row>
    <row r="2" spans="1:9" ht="13.8" thickBot="1" x14ac:dyDescent="0.3">
      <c r="A2" s="116" t="s">
        <v>50</v>
      </c>
      <c r="B2" s="117"/>
      <c r="C2" s="118" t="str">
        <f>CONCATENATE(cisloobjektu," ",nazevobjektu)</f>
        <v>02 II. etapa</v>
      </c>
      <c r="D2" s="119"/>
      <c r="E2" s="120"/>
      <c r="F2" s="119"/>
      <c r="G2" s="121" t="s">
        <v>81</v>
      </c>
      <c r="H2" s="122"/>
      <c r="I2" s="123"/>
    </row>
    <row r="3" spans="1:9" ht="13.8" thickTop="1" x14ac:dyDescent="0.25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 x14ac:dyDescent="0.3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8" thickBot="1" x14ac:dyDescent="0.3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8" thickBot="1" x14ac:dyDescent="0.3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 x14ac:dyDescent="0.25">
      <c r="A7" s="231" t="str">
        <f>Položky!B7</f>
        <v>61</v>
      </c>
      <c r="B7" s="133" t="str">
        <f>Položky!C7</f>
        <v>Upravy povrchů vnitřní</v>
      </c>
      <c r="C7" s="69"/>
      <c r="D7" s="134"/>
      <c r="E7" s="232">
        <f>Položky!BA13</f>
        <v>0</v>
      </c>
      <c r="F7" s="233">
        <f>Položky!BB13</f>
        <v>0</v>
      </c>
      <c r="G7" s="233">
        <f>Položky!BC13</f>
        <v>0</v>
      </c>
      <c r="H7" s="233">
        <f>Položky!BD13</f>
        <v>0</v>
      </c>
      <c r="I7" s="234">
        <f>Položky!BE13</f>
        <v>0</v>
      </c>
    </row>
    <row r="8" spans="1:9" s="37" customFormat="1" x14ac:dyDescent="0.25">
      <c r="A8" s="231" t="str">
        <f>Položky!B14</f>
        <v>63</v>
      </c>
      <c r="B8" s="133" t="str">
        <f>Položky!C14</f>
        <v>Podlahy a podlahové konstrukce</v>
      </c>
      <c r="C8" s="69"/>
      <c r="D8" s="134"/>
      <c r="E8" s="232">
        <f>Položky!BA25</f>
        <v>0</v>
      </c>
      <c r="F8" s="233">
        <f>Položky!BB25</f>
        <v>0</v>
      </c>
      <c r="G8" s="233">
        <f>Položky!BC25</f>
        <v>0</v>
      </c>
      <c r="H8" s="233">
        <f>Položky!BD25</f>
        <v>0</v>
      </c>
      <c r="I8" s="234">
        <f>Položky!BE25</f>
        <v>0</v>
      </c>
    </row>
    <row r="9" spans="1:9" s="37" customFormat="1" x14ac:dyDescent="0.25">
      <c r="A9" s="231" t="str">
        <f>Položky!B26</f>
        <v>95</v>
      </c>
      <c r="B9" s="133" t="str">
        <f>Položky!C26</f>
        <v>Dokončovací konstrukce na pozemních stavbách</v>
      </c>
      <c r="C9" s="69"/>
      <c r="D9" s="134"/>
      <c r="E9" s="232">
        <f>Položky!BA31</f>
        <v>0</v>
      </c>
      <c r="F9" s="233">
        <f>Položky!BB31</f>
        <v>0</v>
      </c>
      <c r="G9" s="233">
        <f>Položky!BC31</f>
        <v>0</v>
      </c>
      <c r="H9" s="233">
        <f>Položky!BD31</f>
        <v>0</v>
      </c>
      <c r="I9" s="234">
        <f>Položky!BE31</f>
        <v>0</v>
      </c>
    </row>
    <row r="10" spans="1:9" s="37" customFormat="1" x14ac:dyDescent="0.25">
      <c r="A10" s="231" t="str">
        <f>Položky!B32</f>
        <v>96</v>
      </c>
      <c r="B10" s="133" t="str">
        <f>Položky!C32</f>
        <v>Bourání konstrukcí</v>
      </c>
      <c r="C10" s="69"/>
      <c r="D10" s="134"/>
      <c r="E10" s="232">
        <f>Položky!BA42</f>
        <v>0</v>
      </c>
      <c r="F10" s="233">
        <f>Položky!BB42</f>
        <v>0</v>
      </c>
      <c r="G10" s="233">
        <f>Položky!BC42</f>
        <v>0</v>
      </c>
      <c r="H10" s="233">
        <f>Položky!BD42</f>
        <v>0</v>
      </c>
      <c r="I10" s="234">
        <f>Položky!BE42</f>
        <v>0</v>
      </c>
    </row>
    <row r="11" spans="1:9" s="37" customFormat="1" x14ac:dyDescent="0.25">
      <c r="A11" s="231" t="str">
        <f>Položky!B43</f>
        <v>97</v>
      </c>
      <c r="B11" s="133" t="str">
        <f>Položky!C43</f>
        <v>Prorážení otvorů</v>
      </c>
      <c r="C11" s="69"/>
      <c r="D11" s="134"/>
      <c r="E11" s="232">
        <f>Položky!BA48</f>
        <v>0</v>
      </c>
      <c r="F11" s="233">
        <f>Položky!BB48</f>
        <v>0</v>
      </c>
      <c r="G11" s="233">
        <f>Položky!BC48</f>
        <v>0</v>
      </c>
      <c r="H11" s="233">
        <f>Položky!BD48</f>
        <v>0</v>
      </c>
      <c r="I11" s="234">
        <f>Položky!BE48</f>
        <v>0</v>
      </c>
    </row>
    <row r="12" spans="1:9" s="37" customFormat="1" x14ac:dyDescent="0.25">
      <c r="A12" s="231" t="str">
        <f>Položky!B49</f>
        <v>99</v>
      </c>
      <c r="B12" s="133" t="str">
        <f>Položky!C49</f>
        <v>Staveništní přesun hmot</v>
      </c>
      <c r="C12" s="69"/>
      <c r="D12" s="134"/>
      <c r="E12" s="232">
        <f>Položky!BA51</f>
        <v>0</v>
      </c>
      <c r="F12" s="233">
        <f>Položky!BB51</f>
        <v>0</v>
      </c>
      <c r="G12" s="233">
        <f>Položky!BC51</f>
        <v>0</v>
      </c>
      <c r="H12" s="233">
        <f>Položky!BD51</f>
        <v>0</v>
      </c>
      <c r="I12" s="234">
        <f>Položky!BE51</f>
        <v>0</v>
      </c>
    </row>
    <row r="13" spans="1:9" s="37" customFormat="1" x14ac:dyDescent="0.25">
      <c r="A13" s="231" t="str">
        <f>Položky!B52</f>
        <v>766</v>
      </c>
      <c r="B13" s="133" t="str">
        <f>Položky!C52</f>
        <v>Konstrukce truhlářské</v>
      </c>
      <c r="C13" s="69"/>
      <c r="D13" s="134"/>
      <c r="E13" s="232">
        <f>Položky!BA70</f>
        <v>0</v>
      </c>
      <c r="F13" s="233">
        <f>Položky!BB70</f>
        <v>0</v>
      </c>
      <c r="G13" s="233">
        <f>Položky!BC70</f>
        <v>0</v>
      </c>
      <c r="H13" s="233">
        <f>Položky!BD70</f>
        <v>0</v>
      </c>
      <c r="I13" s="234">
        <f>Položky!BE70</f>
        <v>0</v>
      </c>
    </row>
    <row r="14" spans="1:9" s="37" customFormat="1" x14ac:dyDescent="0.25">
      <c r="A14" s="231" t="str">
        <f>Položky!B71</f>
        <v>775</v>
      </c>
      <c r="B14" s="133" t="str">
        <f>Položky!C71</f>
        <v>Podlahy vlysové a parketové</v>
      </c>
      <c r="C14" s="69"/>
      <c r="D14" s="134"/>
      <c r="E14" s="232">
        <f>Položky!BA80</f>
        <v>0</v>
      </c>
      <c r="F14" s="233">
        <f>Položky!BB80</f>
        <v>0</v>
      </c>
      <c r="G14" s="233">
        <f>Položky!BC80</f>
        <v>0</v>
      </c>
      <c r="H14" s="233">
        <f>Položky!BD80</f>
        <v>0</v>
      </c>
      <c r="I14" s="234">
        <f>Položky!BE80</f>
        <v>0</v>
      </c>
    </row>
    <row r="15" spans="1:9" s="37" customFormat="1" x14ac:dyDescent="0.25">
      <c r="A15" s="231" t="str">
        <f>Položky!B81</f>
        <v>776</v>
      </c>
      <c r="B15" s="133" t="str">
        <f>Položky!C81</f>
        <v>Podlahy povlakové</v>
      </c>
      <c r="C15" s="69"/>
      <c r="D15" s="134"/>
      <c r="E15" s="232">
        <f>Položky!BA150</f>
        <v>0</v>
      </c>
      <c r="F15" s="233">
        <f>Položky!BB150</f>
        <v>0</v>
      </c>
      <c r="G15" s="233">
        <f>Položky!BC150</f>
        <v>0</v>
      </c>
      <c r="H15" s="233">
        <f>Položky!BD150</f>
        <v>0</v>
      </c>
      <c r="I15" s="234">
        <f>Položky!BE150</f>
        <v>0</v>
      </c>
    </row>
    <row r="16" spans="1:9" s="37" customFormat="1" x14ac:dyDescent="0.25">
      <c r="A16" s="231" t="str">
        <f>Položky!B151</f>
        <v>783</v>
      </c>
      <c r="B16" s="133" t="str">
        <f>Položky!C151</f>
        <v>Nátěry</v>
      </c>
      <c r="C16" s="69"/>
      <c r="D16" s="134"/>
      <c r="E16" s="232">
        <f>Položky!BA162</f>
        <v>0</v>
      </c>
      <c r="F16" s="233">
        <f>Položky!BB162</f>
        <v>0</v>
      </c>
      <c r="G16" s="233">
        <f>Položky!BC162</f>
        <v>0</v>
      </c>
      <c r="H16" s="233">
        <f>Položky!BD162</f>
        <v>0</v>
      </c>
      <c r="I16" s="234">
        <f>Položky!BE162</f>
        <v>0</v>
      </c>
    </row>
    <row r="17" spans="1:256" s="37" customFormat="1" x14ac:dyDescent="0.25">
      <c r="A17" s="231" t="str">
        <f>Položky!B163</f>
        <v>784</v>
      </c>
      <c r="B17" s="133" t="str">
        <f>Položky!C163</f>
        <v>Malby</v>
      </c>
      <c r="C17" s="69"/>
      <c r="D17" s="134"/>
      <c r="E17" s="232">
        <f>Položky!BA176</f>
        <v>0</v>
      </c>
      <c r="F17" s="233">
        <f>Položky!BB176</f>
        <v>0</v>
      </c>
      <c r="G17" s="233">
        <f>Položky!BC176</f>
        <v>0</v>
      </c>
      <c r="H17" s="233">
        <f>Položky!BD176</f>
        <v>0</v>
      </c>
      <c r="I17" s="234">
        <f>Položky!BE176</f>
        <v>0</v>
      </c>
    </row>
    <row r="18" spans="1:256" s="37" customFormat="1" x14ac:dyDescent="0.25">
      <c r="A18" s="231" t="str">
        <f>Položky!B177</f>
        <v>D96</v>
      </c>
      <c r="B18" s="133" t="str">
        <f>Položky!C177</f>
        <v>Přesuny suti a vybouraných hmot</v>
      </c>
      <c r="C18" s="69"/>
      <c r="D18" s="134"/>
      <c r="E18" s="232">
        <f>Položky!BA185</f>
        <v>0</v>
      </c>
      <c r="F18" s="233">
        <f>Položky!BB185</f>
        <v>0</v>
      </c>
      <c r="G18" s="233">
        <f>Položky!BC185</f>
        <v>0</v>
      </c>
      <c r="H18" s="233">
        <f>Položky!BD185</f>
        <v>0</v>
      </c>
      <c r="I18" s="234">
        <f>Položky!BE185</f>
        <v>0</v>
      </c>
    </row>
    <row r="19" spans="1:256" s="37" customFormat="1" ht="13.8" thickBot="1" x14ac:dyDescent="0.3">
      <c r="A19" s="231" t="str">
        <f>Položky!B186</f>
        <v>VRN</v>
      </c>
      <c r="B19" s="133" t="str">
        <f>Položky!C186</f>
        <v>Vedlejší rozpočtové náklady</v>
      </c>
      <c r="C19" s="69"/>
      <c r="D19" s="134"/>
      <c r="E19" s="232">
        <f>Položky!BA199</f>
        <v>0</v>
      </c>
      <c r="F19" s="233">
        <f>Položky!BB199</f>
        <v>0</v>
      </c>
      <c r="G19" s="233">
        <f>Položky!BC199</f>
        <v>0</v>
      </c>
      <c r="H19" s="233">
        <f>Položky!BD199</f>
        <v>0</v>
      </c>
      <c r="I19" s="234">
        <f>Položky!BE199</f>
        <v>0</v>
      </c>
    </row>
    <row r="20" spans="1:256" ht="13.8" thickBot="1" x14ac:dyDescent="0.3">
      <c r="A20" s="135"/>
      <c r="B20" s="136" t="s">
        <v>57</v>
      </c>
      <c r="C20" s="136"/>
      <c r="D20" s="137"/>
      <c r="E20" s="138">
        <f>SUM(E7:E19)</f>
        <v>0</v>
      </c>
      <c r="F20" s="139">
        <f>SUM(F7:F19)</f>
        <v>0</v>
      </c>
      <c r="G20" s="139">
        <f>SUM(G7:G19)</f>
        <v>0</v>
      </c>
      <c r="H20" s="139">
        <f>SUM(H7:H19)</f>
        <v>0</v>
      </c>
      <c r="I20" s="140">
        <f>SUM(I7:I19)</f>
        <v>0</v>
      </c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141"/>
      <c r="BE20" s="141"/>
      <c r="BF20" s="141"/>
      <c r="BG20" s="141"/>
      <c r="BH20" s="141"/>
      <c r="BI20" s="141"/>
      <c r="BJ20" s="141"/>
      <c r="BK20" s="141"/>
      <c r="BL20" s="141"/>
      <c r="BM20" s="141"/>
      <c r="BN20" s="141"/>
      <c r="BO20" s="141"/>
      <c r="BP20" s="141"/>
      <c r="BQ20" s="141"/>
      <c r="BR20" s="141"/>
      <c r="BS20" s="141"/>
      <c r="BT20" s="141"/>
      <c r="BU20" s="141"/>
      <c r="BV20" s="141"/>
      <c r="BW20" s="141"/>
      <c r="BX20" s="141"/>
      <c r="BY20" s="141"/>
      <c r="BZ20" s="141"/>
      <c r="CA20" s="141"/>
      <c r="CB20" s="141"/>
      <c r="CC20" s="141"/>
      <c r="CD20" s="141"/>
      <c r="CE20" s="141"/>
      <c r="CF20" s="141"/>
      <c r="CG20" s="141"/>
      <c r="CH20" s="141"/>
      <c r="CI20" s="141"/>
      <c r="CJ20" s="141"/>
      <c r="CK20" s="141"/>
      <c r="CL20" s="141"/>
      <c r="CM20" s="141"/>
      <c r="CN20" s="141"/>
      <c r="CO20" s="141"/>
      <c r="CP20" s="141"/>
      <c r="CQ20" s="141"/>
      <c r="CR20" s="141"/>
      <c r="CS20" s="141"/>
      <c r="CT20" s="141"/>
      <c r="CU20" s="141"/>
      <c r="CV20" s="141"/>
      <c r="CW20" s="141"/>
      <c r="CX20" s="141"/>
      <c r="CY20" s="141"/>
      <c r="CZ20" s="141"/>
      <c r="DA20" s="141"/>
      <c r="DB20" s="141"/>
      <c r="DC20" s="141"/>
      <c r="DD20" s="141"/>
      <c r="DE20" s="141"/>
      <c r="DF20" s="141"/>
      <c r="DG20" s="141"/>
      <c r="DH20" s="141"/>
      <c r="DI20" s="141"/>
      <c r="DJ20" s="141"/>
      <c r="DK20" s="141"/>
      <c r="DL20" s="141"/>
      <c r="DM20" s="141"/>
      <c r="DN20" s="141"/>
      <c r="DO20" s="141"/>
      <c r="DP20" s="141"/>
      <c r="DQ20" s="141"/>
      <c r="DR20" s="141"/>
      <c r="DS20" s="141"/>
      <c r="DT20" s="141"/>
      <c r="DU20" s="141"/>
      <c r="DV20" s="141"/>
      <c r="DW20" s="141"/>
      <c r="DX20" s="141"/>
      <c r="DY20" s="141"/>
      <c r="DZ20" s="141"/>
      <c r="EA20" s="141"/>
      <c r="EB20" s="141"/>
      <c r="EC20" s="141"/>
      <c r="ED20" s="141"/>
      <c r="EE20" s="141"/>
      <c r="EF20" s="141"/>
      <c r="EG20" s="141"/>
      <c r="EH20" s="141"/>
      <c r="EI20" s="141"/>
      <c r="EJ20" s="141"/>
      <c r="EK20" s="141"/>
      <c r="EL20" s="141"/>
      <c r="EM20" s="141"/>
      <c r="EN20" s="141"/>
      <c r="EO20" s="141"/>
      <c r="EP20" s="141"/>
      <c r="EQ20" s="141"/>
      <c r="ER20" s="141"/>
      <c r="ES20" s="141"/>
      <c r="ET20" s="141"/>
      <c r="EU20" s="141"/>
      <c r="EV20" s="141"/>
      <c r="EW20" s="141"/>
      <c r="EX20" s="141"/>
      <c r="EY20" s="141"/>
      <c r="EZ20" s="141"/>
      <c r="FA20" s="141"/>
      <c r="FB20" s="141"/>
      <c r="FC20" s="141"/>
      <c r="FD20" s="141"/>
      <c r="FE20" s="141"/>
      <c r="FF20" s="141"/>
      <c r="FG20" s="141"/>
      <c r="FH20" s="141"/>
      <c r="FI20" s="141"/>
      <c r="FJ20" s="141"/>
      <c r="FK20" s="141"/>
      <c r="FL20" s="141"/>
      <c r="FM20" s="141"/>
      <c r="FN20" s="141"/>
      <c r="FO20" s="141"/>
      <c r="FP20" s="141"/>
      <c r="FQ20" s="141"/>
      <c r="FR20" s="141"/>
      <c r="FS20" s="141"/>
      <c r="FT20" s="141"/>
      <c r="FU20" s="141"/>
      <c r="FV20" s="141"/>
      <c r="FW20" s="141"/>
      <c r="FX20" s="141"/>
      <c r="FY20" s="141"/>
      <c r="FZ20" s="141"/>
      <c r="GA20" s="141"/>
      <c r="GB20" s="141"/>
      <c r="GC20" s="141"/>
      <c r="GD20" s="141"/>
      <c r="GE20" s="141"/>
      <c r="GF20" s="141"/>
      <c r="GG20" s="141"/>
      <c r="GH20" s="141"/>
      <c r="GI20" s="141"/>
      <c r="GJ20" s="141"/>
      <c r="GK20" s="141"/>
      <c r="GL20" s="141"/>
      <c r="GM20" s="141"/>
      <c r="GN20" s="141"/>
      <c r="GO20" s="141"/>
      <c r="GP20" s="141"/>
      <c r="GQ20" s="141"/>
      <c r="GR20" s="141"/>
      <c r="GS20" s="141"/>
      <c r="GT20" s="141"/>
      <c r="GU20" s="141"/>
      <c r="GV20" s="141"/>
      <c r="GW20" s="141"/>
      <c r="GX20" s="141"/>
      <c r="GY20" s="141"/>
      <c r="GZ20" s="141"/>
      <c r="HA20" s="141"/>
      <c r="HB20" s="141"/>
      <c r="HC20" s="141"/>
      <c r="HD20" s="141"/>
      <c r="HE20" s="141"/>
      <c r="HF20" s="141"/>
      <c r="HG20" s="141"/>
      <c r="HH20" s="141"/>
      <c r="HI20" s="141"/>
      <c r="HJ20" s="141"/>
      <c r="HK20" s="141"/>
      <c r="HL20" s="141"/>
      <c r="HM20" s="141"/>
      <c r="HN20" s="141"/>
      <c r="HO20" s="141"/>
      <c r="HP20" s="141"/>
      <c r="HQ20" s="141"/>
      <c r="HR20" s="141"/>
      <c r="HS20" s="141"/>
      <c r="HT20" s="141"/>
      <c r="HU20" s="141"/>
      <c r="HV20" s="141"/>
      <c r="HW20" s="141"/>
      <c r="HX20" s="141"/>
      <c r="HY20" s="141"/>
      <c r="HZ20" s="141"/>
      <c r="IA20" s="141"/>
      <c r="IB20" s="141"/>
      <c r="IC20" s="141"/>
      <c r="ID20" s="141"/>
      <c r="IE20" s="141"/>
      <c r="IF20" s="141"/>
      <c r="IG20" s="141"/>
      <c r="IH20" s="141"/>
      <c r="II20" s="141"/>
      <c r="IJ20" s="141"/>
      <c r="IK20" s="141"/>
      <c r="IL20" s="141"/>
      <c r="IM20" s="141"/>
      <c r="IN20" s="141"/>
      <c r="IO20" s="141"/>
      <c r="IP20" s="141"/>
      <c r="IQ20" s="141"/>
      <c r="IR20" s="141"/>
      <c r="IS20" s="141"/>
      <c r="IT20" s="141"/>
      <c r="IU20" s="141"/>
      <c r="IV20" s="141"/>
    </row>
    <row r="21" spans="1:256" x14ac:dyDescent="0.25">
      <c r="A21" s="69"/>
      <c r="B21" s="69"/>
      <c r="C21" s="69"/>
      <c r="D21" s="69"/>
      <c r="E21" s="69"/>
      <c r="F21" s="69"/>
      <c r="G21" s="69"/>
      <c r="H21" s="69"/>
      <c r="I21" s="69"/>
    </row>
    <row r="22" spans="1:256" ht="17.399999999999999" x14ac:dyDescent="0.3">
      <c r="A22" s="125" t="s">
        <v>58</v>
      </c>
      <c r="B22" s="125"/>
      <c r="C22" s="125"/>
      <c r="D22" s="125"/>
      <c r="E22" s="125"/>
      <c r="F22" s="125"/>
      <c r="G22" s="142"/>
      <c r="H22" s="125"/>
      <c r="I22" s="125"/>
      <c r="BA22" s="43"/>
      <c r="BB22" s="43"/>
      <c r="BC22" s="43"/>
      <c r="BD22" s="43"/>
      <c r="BE22" s="43"/>
    </row>
    <row r="23" spans="1:256" ht="13.8" thickBot="1" x14ac:dyDescent="0.3">
      <c r="A23" s="82"/>
      <c r="B23" s="82"/>
      <c r="C23" s="82"/>
      <c r="D23" s="82"/>
      <c r="E23" s="82"/>
      <c r="F23" s="82"/>
      <c r="G23" s="82"/>
      <c r="H23" s="82"/>
      <c r="I23" s="82"/>
    </row>
    <row r="24" spans="1:256" x14ac:dyDescent="0.25">
      <c r="A24" s="76" t="s">
        <v>59</v>
      </c>
      <c r="B24" s="77"/>
      <c r="C24" s="77"/>
      <c r="D24" s="143"/>
      <c r="E24" s="144" t="s">
        <v>60</v>
      </c>
      <c r="F24" s="145" t="s">
        <v>61</v>
      </c>
      <c r="G24" s="146" t="s">
        <v>62</v>
      </c>
      <c r="H24" s="147"/>
      <c r="I24" s="148" t="s">
        <v>60</v>
      </c>
    </row>
    <row r="25" spans="1:256" x14ac:dyDescent="0.25">
      <c r="A25" s="67"/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8</v>
      </c>
    </row>
    <row r="26" spans="1:256" ht="13.8" thickBot="1" x14ac:dyDescent="0.3">
      <c r="A26" s="155"/>
      <c r="B26" s="156" t="s">
        <v>63</v>
      </c>
      <c r="C26" s="157"/>
      <c r="D26" s="158"/>
      <c r="E26" s="159"/>
      <c r="F26" s="160"/>
      <c r="G26" s="160"/>
      <c r="H26" s="161">
        <f>SUM(H25:H25)</f>
        <v>0</v>
      </c>
      <c r="I26" s="162"/>
    </row>
    <row r="28" spans="1:256" x14ac:dyDescent="0.25">
      <c r="B28" s="141"/>
      <c r="F28" s="163"/>
      <c r="G28" s="164"/>
      <c r="H28" s="164"/>
      <c r="I28" s="165"/>
    </row>
    <row r="29" spans="1:256" x14ac:dyDescent="0.25">
      <c r="F29" s="163"/>
      <c r="G29" s="164"/>
      <c r="H29" s="164"/>
      <c r="I29" s="165"/>
    </row>
    <row r="30" spans="1:256" x14ac:dyDescent="0.25">
      <c r="F30" s="163"/>
      <c r="G30" s="164"/>
      <c r="H30" s="164"/>
      <c r="I30" s="165"/>
    </row>
    <row r="31" spans="1:256" x14ac:dyDescent="0.25">
      <c r="F31" s="163"/>
      <c r="G31" s="164"/>
      <c r="H31" s="164"/>
      <c r="I31" s="165"/>
    </row>
    <row r="32" spans="1:256" x14ac:dyDescent="0.25">
      <c r="F32" s="163"/>
      <c r="G32" s="164"/>
      <c r="H32" s="164"/>
      <c r="I32" s="165"/>
    </row>
    <row r="33" spans="6:9" x14ac:dyDescent="0.25">
      <c r="F33" s="163"/>
      <c r="G33" s="164"/>
      <c r="H33" s="164"/>
      <c r="I33" s="165"/>
    </row>
    <row r="34" spans="6:9" x14ac:dyDescent="0.25">
      <c r="F34" s="163"/>
      <c r="G34" s="164"/>
      <c r="H34" s="164"/>
      <c r="I34" s="165"/>
    </row>
    <row r="35" spans="6:9" x14ac:dyDescent="0.25">
      <c r="F35" s="163"/>
      <c r="G35" s="164"/>
      <c r="H35" s="164"/>
      <c r="I35" s="165"/>
    </row>
    <row r="36" spans="6:9" x14ac:dyDescent="0.25">
      <c r="F36" s="163"/>
      <c r="G36" s="164"/>
      <c r="H36" s="164"/>
      <c r="I36" s="165"/>
    </row>
    <row r="37" spans="6:9" x14ac:dyDescent="0.25">
      <c r="F37" s="163"/>
      <c r="G37" s="164"/>
      <c r="H37" s="164"/>
      <c r="I37" s="165"/>
    </row>
    <row r="38" spans="6:9" x14ac:dyDescent="0.25">
      <c r="F38" s="163"/>
      <c r="G38" s="164"/>
      <c r="H38" s="164"/>
      <c r="I38" s="165"/>
    </row>
    <row r="39" spans="6:9" x14ac:dyDescent="0.25">
      <c r="F39" s="163"/>
      <c r="G39" s="164"/>
      <c r="H39" s="164"/>
      <c r="I39" s="165"/>
    </row>
    <row r="40" spans="6:9" x14ac:dyDescent="0.25">
      <c r="F40" s="163"/>
      <c r="G40" s="164"/>
      <c r="H40" s="164"/>
      <c r="I40" s="165"/>
    </row>
    <row r="41" spans="6:9" x14ac:dyDescent="0.25">
      <c r="F41" s="163"/>
      <c r="G41" s="164"/>
      <c r="H41" s="164"/>
      <c r="I41" s="165"/>
    </row>
    <row r="42" spans="6:9" x14ac:dyDescent="0.25">
      <c r="F42" s="163"/>
      <c r="G42" s="164"/>
      <c r="H42" s="164"/>
      <c r="I42" s="165"/>
    </row>
    <row r="43" spans="6:9" x14ac:dyDescent="0.25">
      <c r="F43" s="163"/>
      <c r="G43" s="164"/>
      <c r="H43" s="164"/>
      <c r="I43" s="165"/>
    </row>
    <row r="44" spans="6:9" x14ac:dyDescent="0.25">
      <c r="F44" s="163"/>
      <c r="G44" s="164"/>
      <c r="H44" s="164"/>
      <c r="I44" s="165"/>
    </row>
    <row r="45" spans="6:9" x14ac:dyDescent="0.25">
      <c r="F45" s="163"/>
      <c r="G45" s="164"/>
      <c r="H45" s="164"/>
      <c r="I45" s="165"/>
    </row>
    <row r="46" spans="6:9" x14ac:dyDescent="0.25">
      <c r="F46" s="163"/>
      <c r="G46" s="164"/>
      <c r="H46" s="164"/>
      <c r="I46" s="165"/>
    </row>
    <row r="47" spans="6:9" x14ac:dyDescent="0.25">
      <c r="F47" s="163"/>
      <c r="G47" s="164"/>
      <c r="H47" s="164"/>
      <c r="I47" s="165"/>
    </row>
    <row r="48" spans="6:9" x14ac:dyDescent="0.25">
      <c r="F48" s="163"/>
      <c r="G48" s="164"/>
      <c r="H48" s="164"/>
      <c r="I48" s="165"/>
    </row>
    <row r="49" spans="6:9" x14ac:dyDescent="0.25">
      <c r="F49" s="163"/>
      <c r="G49" s="164"/>
      <c r="H49" s="164"/>
      <c r="I49" s="165"/>
    </row>
    <row r="50" spans="6:9" x14ac:dyDescent="0.25">
      <c r="F50" s="163"/>
      <c r="G50" s="164"/>
      <c r="H50" s="164"/>
      <c r="I50" s="165"/>
    </row>
    <row r="51" spans="6:9" x14ac:dyDescent="0.25">
      <c r="F51" s="163"/>
      <c r="G51" s="164"/>
      <c r="H51" s="164"/>
      <c r="I51" s="165"/>
    </row>
    <row r="52" spans="6:9" x14ac:dyDescent="0.25">
      <c r="F52" s="163"/>
      <c r="G52" s="164"/>
      <c r="H52" s="164"/>
      <c r="I52" s="165"/>
    </row>
    <row r="53" spans="6:9" x14ac:dyDescent="0.25">
      <c r="F53" s="163"/>
      <c r="G53" s="164"/>
      <c r="H53" s="164"/>
      <c r="I53" s="165"/>
    </row>
    <row r="54" spans="6:9" x14ac:dyDescent="0.25">
      <c r="F54" s="163"/>
      <c r="G54" s="164"/>
      <c r="H54" s="164"/>
      <c r="I54" s="165"/>
    </row>
    <row r="55" spans="6:9" x14ac:dyDescent="0.25">
      <c r="F55" s="163"/>
      <c r="G55" s="164"/>
      <c r="H55" s="164"/>
      <c r="I55" s="165"/>
    </row>
    <row r="56" spans="6:9" x14ac:dyDescent="0.25">
      <c r="F56" s="163"/>
      <c r="G56" s="164"/>
      <c r="H56" s="164"/>
      <c r="I56" s="165"/>
    </row>
    <row r="57" spans="6:9" x14ac:dyDescent="0.25">
      <c r="F57" s="163"/>
      <c r="G57" s="164"/>
      <c r="H57" s="164"/>
      <c r="I57" s="165"/>
    </row>
    <row r="58" spans="6:9" x14ac:dyDescent="0.25">
      <c r="F58" s="163"/>
      <c r="G58" s="164"/>
      <c r="H58" s="164"/>
      <c r="I58" s="165"/>
    </row>
    <row r="59" spans="6:9" x14ac:dyDescent="0.25">
      <c r="F59" s="163"/>
      <c r="G59" s="164"/>
      <c r="H59" s="164"/>
      <c r="I59" s="165"/>
    </row>
    <row r="60" spans="6:9" x14ac:dyDescent="0.25">
      <c r="F60" s="163"/>
      <c r="G60" s="164"/>
      <c r="H60" s="164"/>
      <c r="I60" s="165"/>
    </row>
    <row r="61" spans="6:9" x14ac:dyDescent="0.25">
      <c r="F61" s="163"/>
      <c r="G61" s="164"/>
      <c r="H61" s="164"/>
      <c r="I61" s="165"/>
    </row>
    <row r="62" spans="6:9" x14ac:dyDescent="0.25">
      <c r="F62" s="163"/>
      <c r="G62" s="164"/>
      <c r="H62" s="164"/>
      <c r="I62" s="165"/>
    </row>
    <row r="63" spans="6:9" x14ac:dyDescent="0.25">
      <c r="F63" s="163"/>
      <c r="G63" s="164"/>
      <c r="H63" s="164"/>
      <c r="I63" s="165"/>
    </row>
    <row r="64" spans="6:9" x14ac:dyDescent="0.25">
      <c r="F64" s="163"/>
      <c r="G64" s="164"/>
      <c r="H64" s="164"/>
      <c r="I64" s="165"/>
    </row>
    <row r="65" spans="6:9" x14ac:dyDescent="0.25">
      <c r="F65" s="163"/>
      <c r="G65" s="164"/>
      <c r="H65" s="164"/>
      <c r="I65" s="165"/>
    </row>
    <row r="66" spans="6:9" x14ac:dyDescent="0.25">
      <c r="F66" s="163"/>
      <c r="G66" s="164"/>
      <c r="H66" s="164"/>
      <c r="I66" s="165"/>
    </row>
    <row r="67" spans="6:9" x14ac:dyDescent="0.25">
      <c r="F67" s="163"/>
      <c r="G67" s="164"/>
      <c r="H67" s="164"/>
      <c r="I67" s="165"/>
    </row>
    <row r="68" spans="6:9" x14ac:dyDescent="0.25">
      <c r="F68" s="163"/>
      <c r="G68" s="164"/>
      <c r="H68" s="164"/>
      <c r="I68" s="165"/>
    </row>
    <row r="69" spans="6:9" x14ac:dyDescent="0.25">
      <c r="F69" s="163"/>
      <c r="G69" s="164"/>
      <c r="H69" s="164"/>
      <c r="I69" s="165"/>
    </row>
    <row r="70" spans="6:9" x14ac:dyDescent="0.25">
      <c r="F70" s="163"/>
      <c r="G70" s="164"/>
      <c r="H70" s="164"/>
      <c r="I70" s="165"/>
    </row>
    <row r="71" spans="6:9" x14ac:dyDescent="0.25">
      <c r="F71" s="163"/>
      <c r="G71" s="164"/>
      <c r="H71" s="164"/>
      <c r="I71" s="165"/>
    </row>
    <row r="72" spans="6:9" x14ac:dyDescent="0.25">
      <c r="F72" s="163"/>
      <c r="G72" s="164"/>
      <c r="H72" s="164"/>
      <c r="I72" s="165"/>
    </row>
    <row r="73" spans="6:9" x14ac:dyDescent="0.25">
      <c r="F73" s="163"/>
      <c r="G73" s="164"/>
      <c r="H73" s="164"/>
      <c r="I73" s="165"/>
    </row>
    <row r="74" spans="6:9" x14ac:dyDescent="0.25">
      <c r="F74" s="163"/>
      <c r="G74" s="164"/>
      <c r="H74" s="164"/>
      <c r="I74" s="165"/>
    </row>
    <row r="75" spans="6:9" x14ac:dyDescent="0.25">
      <c r="F75" s="163"/>
      <c r="G75" s="164"/>
      <c r="H75" s="164"/>
      <c r="I75" s="165"/>
    </row>
    <row r="76" spans="6:9" x14ac:dyDescent="0.25">
      <c r="F76" s="163"/>
      <c r="G76" s="164"/>
      <c r="H76" s="164"/>
      <c r="I76" s="165"/>
    </row>
    <row r="77" spans="6:9" x14ac:dyDescent="0.25">
      <c r="F77" s="163"/>
      <c r="G77" s="164"/>
      <c r="H77" s="164"/>
      <c r="I77" s="165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6F98F-17E0-49C2-A171-DCFB34D12FD9}">
  <sheetPr codeName="List2"/>
  <dimension ref="A1:CZ272"/>
  <sheetViews>
    <sheetView showGridLines="0" showZeros="0" zoomScaleNormal="100" workbookViewId="0">
      <selection activeCell="A199" sqref="A199:XFD201"/>
    </sheetView>
  </sheetViews>
  <sheetFormatPr defaultColWidth="9.109375" defaultRowHeight="13.2" x14ac:dyDescent="0.25"/>
  <cols>
    <col min="1" max="1" width="4.44140625" style="167" customWidth="1"/>
    <col min="2" max="2" width="11.5546875" style="167" customWidth="1"/>
    <col min="3" max="3" width="40.44140625" style="167" customWidth="1"/>
    <col min="4" max="4" width="5.5546875" style="167" customWidth="1"/>
    <col min="5" max="5" width="8.5546875" style="225" customWidth="1"/>
    <col min="6" max="6" width="9.88671875" style="167" customWidth="1"/>
    <col min="7" max="7" width="13.88671875" style="167" customWidth="1"/>
    <col min="8" max="11" width="9.109375" style="167"/>
    <col min="12" max="12" width="75.21875" style="167" customWidth="1"/>
    <col min="13" max="13" width="45.21875" style="167" customWidth="1"/>
    <col min="14" max="256" width="9.109375" style="167"/>
    <col min="257" max="257" width="4.44140625" style="167" customWidth="1"/>
    <col min="258" max="258" width="11.5546875" style="167" customWidth="1"/>
    <col min="259" max="259" width="40.44140625" style="167" customWidth="1"/>
    <col min="260" max="260" width="5.5546875" style="167" customWidth="1"/>
    <col min="261" max="261" width="8.5546875" style="167" customWidth="1"/>
    <col min="262" max="262" width="9.88671875" style="167" customWidth="1"/>
    <col min="263" max="263" width="13.88671875" style="167" customWidth="1"/>
    <col min="264" max="267" width="9.109375" style="167"/>
    <col min="268" max="268" width="75.21875" style="167" customWidth="1"/>
    <col min="269" max="269" width="45.21875" style="167" customWidth="1"/>
    <col min="270" max="512" width="9.109375" style="167"/>
    <col min="513" max="513" width="4.44140625" style="167" customWidth="1"/>
    <col min="514" max="514" width="11.5546875" style="167" customWidth="1"/>
    <col min="515" max="515" width="40.44140625" style="167" customWidth="1"/>
    <col min="516" max="516" width="5.5546875" style="167" customWidth="1"/>
    <col min="517" max="517" width="8.5546875" style="167" customWidth="1"/>
    <col min="518" max="518" width="9.88671875" style="167" customWidth="1"/>
    <col min="519" max="519" width="13.88671875" style="167" customWidth="1"/>
    <col min="520" max="523" width="9.109375" style="167"/>
    <col min="524" max="524" width="75.21875" style="167" customWidth="1"/>
    <col min="525" max="525" width="45.21875" style="167" customWidth="1"/>
    <col min="526" max="768" width="9.109375" style="167"/>
    <col min="769" max="769" width="4.44140625" style="167" customWidth="1"/>
    <col min="770" max="770" width="11.5546875" style="167" customWidth="1"/>
    <col min="771" max="771" width="40.44140625" style="167" customWidth="1"/>
    <col min="772" max="772" width="5.5546875" style="167" customWidth="1"/>
    <col min="773" max="773" width="8.5546875" style="167" customWidth="1"/>
    <col min="774" max="774" width="9.88671875" style="167" customWidth="1"/>
    <col min="775" max="775" width="13.88671875" style="167" customWidth="1"/>
    <col min="776" max="779" width="9.109375" style="167"/>
    <col min="780" max="780" width="75.21875" style="167" customWidth="1"/>
    <col min="781" max="781" width="45.21875" style="167" customWidth="1"/>
    <col min="782" max="1024" width="9.109375" style="167"/>
    <col min="1025" max="1025" width="4.44140625" style="167" customWidth="1"/>
    <col min="1026" max="1026" width="11.5546875" style="167" customWidth="1"/>
    <col min="1027" max="1027" width="40.44140625" style="167" customWidth="1"/>
    <col min="1028" max="1028" width="5.5546875" style="167" customWidth="1"/>
    <col min="1029" max="1029" width="8.5546875" style="167" customWidth="1"/>
    <col min="1030" max="1030" width="9.88671875" style="167" customWidth="1"/>
    <col min="1031" max="1031" width="13.88671875" style="167" customWidth="1"/>
    <col min="1032" max="1035" width="9.109375" style="167"/>
    <col min="1036" max="1036" width="75.21875" style="167" customWidth="1"/>
    <col min="1037" max="1037" width="45.21875" style="167" customWidth="1"/>
    <col min="1038" max="1280" width="9.109375" style="167"/>
    <col min="1281" max="1281" width="4.44140625" style="167" customWidth="1"/>
    <col min="1282" max="1282" width="11.5546875" style="167" customWidth="1"/>
    <col min="1283" max="1283" width="40.44140625" style="167" customWidth="1"/>
    <col min="1284" max="1284" width="5.5546875" style="167" customWidth="1"/>
    <col min="1285" max="1285" width="8.5546875" style="167" customWidth="1"/>
    <col min="1286" max="1286" width="9.88671875" style="167" customWidth="1"/>
    <col min="1287" max="1287" width="13.88671875" style="167" customWidth="1"/>
    <col min="1288" max="1291" width="9.109375" style="167"/>
    <col min="1292" max="1292" width="75.21875" style="167" customWidth="1"/>
    <col min="1293" max="1293" width="45.21875" style="167" customWidth="1"/>
    <col min="1294" max="1536" width="9.109375" style="167"/>
    <col min="1537" max="1537" width="4.44140625" style="167" customWidth="1"/>
    <col min="1538" max="1538" width="11.5546875" style="167" customWidth="1"/>
    <col min="1539" max="1539" width="40.44140625" style="167" customWidth="1"/>
    <col min="1540" max="1540" width="5.5546875" style="167" customWidth="1"/>
    <col min="1541" max="1541" width="8.5546875" style="167" customWidth="1"/>
    <col min="1542" max="1542" width="9.88671875" style="167" customWidth="1"/>
    <col min="1543" max="1543" width="13.88671875" style="167" customWidth="1"/>
    <col min="1544" max="1547" width="9.109375" style="167"/>
    <col min="1548" max="1548" width="75.21875" style="167" customWidth="1"/>
    <col min="1549" max="1549" width="45.21875" style="167" customWidth="1"/>
    <col min="1550" max="1792" width="9.109375" style="167"/>
    <col min="1793" max="1793" width="4.44140625" style="167" customWidth="1"/>
    <col min="1794" max="1794" width="11.5546875" style="167" customWidth="1"/>
    <col min="1795" max="1795" width="40.44140625" style="167" customWidth="1"/>
    <col min="1796" max="1796" width="5.5546875" style="167" customWidth="1"/>
    <col min="1797" max="1797" width="8.5546875" style="167" customWidth="1"/>
    <col min="1798" max="1798" width="9.88671875" style="167" customWidth="1"/>
    <col min="1799" max="1799" width="13.88671875" style="167" customWidth="1"/>
    <col min="1800" max="1803" width="9.109375" style="167"/>
    <col min="1804" max="1804" width="75.21875" style="167" customWidth="1"/>
    <col min="1805" max="1805" width="45.21875" style="167" customWidth="1"/>
    <col min="1806" max="2048" width="9.109375" style="167"/>
    <col min="2049" max="2049" width="4.44140625" style="167" customWidth="1"/>
    <col min="2050" max="2050" width="11.5546875" style="167" customWidth="1"/>
    <col min="2051" max="2051" width="40.44140625" style="167" customWidth="1"/>
    <col min="2052" max="2052" width="5.5546875" style="167" customWidth="1"/>
    <col min="2053" max="2053" width="8.5546875" style="167" customWidth="1"/>
    <col min="2054" max="2054" width="9.88671875" style="167" customWidth="1"/>
    <col min="2055" max="2055" width="13.88671875" style="167" customWidth="1"/>
    <col min="2056" max="2059" width="9.109375" style="167"/>
    <col min="2060" max="2060" width="75.21875" style="167" customWidth="1"/>
    <col min="2061" max="2061" width="45.21875" style="167" customWidth="1"/>
    <col min="2062" max="2304" width="9.109375" style="167"/>
    <col min="2305" max="2305" width="4.44140625" style="167" customWidth="1"/>
    <col min="2306" max="2306" width="11.5546875" style="167" customWidth="1"/>
    <col min="2307" max="2307" width="40.44140625" style="167" customWidth="1"/>
    <col min="2308" max="2308" width="5.5546875" style="167" customWidth="1"/>
    <col min="2309" max="2309" width="8.5546875" style="167" customWidth="1"/>
    <col min="2310" max="2310" width="9.88671875" style="167" customWidth="1"/>
    <col min="2311" max="2311" width="13.88671875" style="167" customWidth="1"/>
    <col min="2312" max="2315" width="9.109375" style="167"/>
    <col min="2316" max="2316" width="75.21875" style="167" customWidth="1"/>
    <col min="2317" max="2317" width="45.21875" style="167" customWidth="1"/>
    <col min="2318" max="2560" width="9.109375" style="167"/>
    <col min="2561" max="2561" width="4.44140625" style="167" customWidth="1"/>
    <col min="2562" max="2562" width="11.5546875" style="167" customWidth="1"/>
    <col min="2563" max="2563" width="40.44140625" style="167" customWidth="1"/>
    <col min="2564" max="2564" width="5.5546875" style="167" customWidth="1"/>
    <col min="2565" max="2565" width="8.5546875" style="167" customWidth="1"/>
    <col min="2566" max="2566" width="9.88671875" style="167" customWidth="1"/>
    <col min="2567" max="2567" width="13.88671875" style="167" customWidth="1"/>
    <col min="2568" max="2571" width="9.109375" style="167"/>
    <col min="2572" max="2572" width="75.21875" style="167" customWidth="1"/>
    <col min="2573" max="2573" width="45.21875" style="167" customWidth="1"/>
    <col min="2574" max="2816" width="9.109375" style="167"/>
    <col min="2817" max="2817" width="4.44140625" style="167" customWidth="1"/>
    <col min="2818" max="2818" width="11.5546875" style="167" customWidth="1"/>
    <col min="2819" max="2819" width="40.44140625" style="167" customWidth="1"/>
    <col min="2820" max="2820" width="5.5546875" style="167" customWidth="1"/>
    <col min="2821" max="2821" width="8.5546875" style="167" customWidth="1"/>
    <col min="2822" max="2822" width="9.88671875" style="167" customWidth="1"/>
    <col min="2823" max="2823" width="13.88671875" style="167" customWidth="1"/>
    <col min="2824" max="2827" width="9.109375" style="167"/>
    <col min="2828" max="2828" width="75.21875" style="167" customWidth="1"/>
    <col min="2829" max="2829" width="45.21875" style="167" customWidth="1"/>
    <col min="2830" max="3072" width="9.109375" style="167"/>
    <col min="3073" max="3073" width="4.44140625" style="167" customWidth="1"/>
    <col min="3074" max="3074" width="11.5546875" style="167" customWidth="1"/>
    <col min="3075" max="3075" width="40.44140625" style="167" customWidth="1"/>
    <col min="3076" max="3076" width="5.5546875" style="167" customWidth="1"/>
    <col min="3077" max="3077" width="8.5546875" style="167" customWidth="1"/>
    <col min="3078" max="3078" width="9.88671875" style="167" customWidth="1"/>
    <col min="3079" max="3079" width="13.88671875" style="167" customWidth="1"/>
    <col min="3080" max="3083" width="9.109375" style="167"/>
    <col min="3084" max="3084" width="75.21875" style="167" customWidth="1"/>
    <col min="3085" max="3085" width="45.21875" style="167" customWidth="1"/>
    <col min="3086" max="3328" width="9.109375" style="167"/>
    <col min="3329" max="3329" width="4.44140625" style="167" customWidth="1"/>
    <col min="3330" max="3330" width="11.5546875" style="167" customWidth="1"/>
    <col min="3331" max="3331" width="40.44140625" style="167" customWidth="1"/>
    <col min="3332" max="3332" width="5.5546875" style="167" customWidth="1"/>
    <col min="3333" max="3333" width="8.5546875" style="167" customWidth="1"/>
    <col min="3334" max="3334" width="9.88671875" style="167" customWidth="1"/>
    <col min="3335" max="3335" width="13.88671875" style="167" customWidth="1"/>
    <col min="3336" max="3339" width="9.109375" style="167"/>
    <col min="3340" max="3340" width="75.21875" style="167" customWidth="1"/>
    <col min="3341" max="3341" width="45.21875" style="167" customWidth="1"/>
    <col min="3342" max="3584" width="9.109375" style="167"/>
    <col min="3585" max="3585" width="4.44140625" style="167" customWidth="1"/>
    <col min="3586" max="3586" width="11.5546875" style="167" customWidth="1"/>
    <col min="3587" max="3587" width="40.44140625" style="167" customWidth="1"/>
    <col min="3588" max="3588" width="5.5546875" style="167" customWidth="1"/>
    <col min="3589" max="3589" width="8.5546875" style="167" customWidth="1"/>
    <col min="3590" max="3590" width="9.88671875" style="167" customWidth="1"/>
    <col min="3591" max="3591" width="13.88671875" style="167" customWidth="1"/>
    <col min="3592" max="3595" width="9.109375" style="167"/>
    <col min="3596" max="3596" width="75.21875" style="167" customWidth="1"/>
    <col min="3597" max="3597" width="45.21875" style="167" customWidth="1"/>
    <col min="3598" max="3840" width="9.109375" style="167"/>
    <col min="3841" max="3841" width="4.44140625" style="167" customWidth="1"/>
    <col min="3842" max="3842" width="11.5546875" style="167" customWidth="1"/>
    <col min="3843" max="3843" width="40.44140625" style="167" customWidth="1"/>
    <col min="3844" max="3844" width="5.5546875" style="167" customWidth="1"/>
    <col min="3845" max="3845" width="8.5546875" style="167" customWidth="1"/>
    <col min="3846" max="3846" width="9.88671875" style="167" customWidth="1"/>
    <col min="3847" max="3847" width="13.88671875" style="167" customWidth="1"/>
    <col min="3848" max="3851" width="9.109375" style="167"/>
    <col min="3852" max="3852" width="75.21875" style="167" customWidth="1"/>
    <col min="3853" max="3853" width="45.21875" style="167" customWidth="1"/>
    <col min="3854" max="4096" width="9.109375" style="167"/>
    <col min="4097" max="4097" width="4.44140625" style="167" customWidth="1"/>
    <col min="4098" max="4098" width="11.5546875" style="167" customWidth="1"/>
    <col min="4099" max="4099" width="40.44140625" style="167" customWidth="1"/>
    <col min="4100" max="4100" width="5.5546875" style="167" customWidth="1"/>
    <col min="4101" max="4101" width="8.5546875" style="167" customWidth="1"/>
    <col min="4102" max="4102" width="9.88671875" style="167" customWidth="1"/>
    <col min="4103" max="4103" width="13.88671875" style="167" customWidth="1"/>
    <col min="4104" max="4107" width="9.109375" style="167"/>
    <col min="4108" max="4108" width="75.21875" style="167" customWidth="1"/>
    <col min="4109" max="4109" width="45.21875" style="167" customWidth="1"/>
    <col min="4110" max="4352" width="9.109375" style="167"/>
    <col min="4353" max="4353" width="4.44140625" style="167" customWidth="1"/>
    <col min="4354" max="4354" width="11.5546875" style="167" customWidth="1"/>
    <col min="4355" max="4355" width="40.44140625" style="167" customWidth="1"/>
    <col min="4356" max="4356" width="5.5546875" style="167" customWidth="1"/>
    <col min="4357" max="4357" width="8.5546875" style="167" customWidth="1"/>
    <col min="4358" max="4358" width="9.88671875" style="167" customWidth="1"/>
    <col min="4359" max="4359" width="13.88671875" style="167" customWidth="1"/>
    <col min="4360" max="4363" width="9.109375" style="167"/>
    <col min="4364" max="4364" width="75.21875" style="167" customWidth="1"/>
    <col min="4365" max="4365" width="45.21875" style="167" customWidth="1"/>
    <col min="4366" max="4608" width="9.109375" style="167"/>
    <col min="4609" max="4609" width="4.44140625" style="167" customWidth="1"/>
    <col min="4610" max="4610" width="11.5546875" style="167" customWidth="1"/>
    <col min="4611" max="4611" width="40.44140625" style="167" customWidth="1"/>
    <col min="4612" max="4612" width="5.5546875" style="167" customWidth="1"/>
    <col min="4613" max="4613" width="8.5546875" style="167" customWidth="1"/>
    <col min="4614" max="4614" width="9.88671875" style="167" customWidth="1"/>
    <col min="4615" max="4615" width="13.88671875" style="167" customWidth="1"/>
    <col min="4616" max="4619" width="9.109375" style="167"/>
    <col min="4620" max="4620" width="75.21875" style="167" customWidth="1"/>
    <col min="4621" max="4621" width="45.21875" style="167" customWidth="1"/>
    <col min="4622" max="4864" width="9.109375" style="167"/>
    <col min="4865" max="4865" width="4.44140625" style="167" customWidth="1"/>
    <col min="4866" max="4866" width="11.5546875" style="167" customWidth="1"/>
    <col min="4867" max="4867" width="40.44140625" style="167" customWidth="1"/>
    <col min="4868" max="4868" width="5.5546875" style="167" customWidth="1"/>
    <col min="4869" max="4869" width="8.5546875" style="167" customWidth="1"/>
    <col min="4870" max="4870" width="9.88671875" style="167" customWidth="1"/>
    <col min="4871" max="4871" width="13.88671875" style="167" customWidth="1"/>
    <col min="4872" max="4875" width="9.109375" style="167"/>
    <col min="4876" max="4876" width="75.21875" style="167" customWidth="1"/>
    <col min="4877" max="4877" width="45.21875" style="167" customWidth="1"/>
    <col min="4878" max="5120" width="9.109375" style="167"/>
    <col min="5121" max="5121" width="4.44140625" style="167" customWidth="1"/>
    <col min="5122" max="5122" width="11.5546875" style="167" customWidth="1"/>
    <col min="5123" max="5123" width="40.44140625" style="167" customWidth="1"/>
    <col min="5124" max="5124" width="5.5546875" style="167" customWidth="1"/>
    <col min="5125" max="5125" width="8.5546875" style="167" customWidth="1"/>
    <col min="5126" max="5126" width="9.88671875" style="167" customWidth="1"/>
    <col min="5127" max="5127" width="13.88671875" style="167" customWidth="1"/>
    <col min="5128" max="5131" width="9.109375" style="167"/>
    <col min="5132" max="5132" width="75.21875" style="167" customWidth="1"/>
    <col min="5133" max="5133" width="45.21875" style="167" customWidth="1"/>
    <col min="5134" max="5376" width="9.109375" style="167"/>
    <col min="5377" max="5377" width="4.44140625" style="167" customWidth="1"/>
    <col min="5378" max="5378" width="11.5546875" style="167" customWidth="1"/>
    <col min="5379" max="5379" width="40.44140625" style="167" customWidth="1"/>
    <col min="5380" max="5380" width="5.5546875" style="167" customWidth="1"/>
    <col min="5381" max="5381" width="8.5546875" style="167" customWidth="1"/>
    <col min="5382" max="5382" width="9.88671875" style="167" customWidth="1"/>
    <col min="5383" max="5383" width="13.88671875" style="167" customWidth="1"/>
    <col min="5384" max="5387" width="9.109375" style="167"/>
    <col min="5388" max="5388" width="75.21875" style="167" customWidth="1"/>
    <col min="5389" max="5389" width="45.21875" style="167" customWidth="1"/>
    <col min="5390" max="5632" width="9.109375" style="167"/>
    <col min="5633" max="5633" width="4.44140625" style="167" customWidth="1"/>
    <col min="5634" max="5634" width="11.5546875" style="167" customWidth="1"/>
    <col min="5635" max="5635" width="40.44140625" style="167" customWidth="1"/>
    <col min="5636" max="5636" width="5.5546875" style="167" customWidth="1"/>
    <col min="5637" max="5637" width="8.5546875" style="167" customWidth="1"/>
    <col min="5638" max="5638" width="9.88671875" style="167" customWidth="1"/>
    <col min="5639" max="5639" width="13.88671875" style="167" customWidth="1"/>
    <col min="5640" max="5643" width="9.109375" style="167"/>
    <col min="5644" max="5644" width="75.21875" style="167" customWidth="1"/>
    <col min="5645" max="5645" width="45.21875" style="167" customWidth="1"/>
    <col min="5646" max="5888" width="9.109375" style="167"/>
    <col min="5889" max="5889" width="4.44140625" style="167" customWidth="1"/>
    <col min="5890" max="5890" width="11.5546875" style="167" customWidth="1"/>
    <col min="5891" max="5891" width="40.44140625" style="167" customWidth="1"/>
    <col min="5892" max="5892" width="5.5546875" style="167" customWidth="1"/>
    <col min="5893" max="5893" width="8.5546875" style="167" customWidth="1"/>
    <col min="5894" max="5894" width="9.88671875" style="167" customWidth="1"/>
    <col min="5895" max="5895" width="13.88671875" style="167" customWidth="1"/>
    <col min="5896" max="5899" width="9.109375" style="167"/>
    <col min="5900" max="5900" width="75.21875" style="167" customWidth="1"/>
    <col min="5901" max="5901" width="45.21875" style="167" customWidth="1"/>
    <col min="5902" max="6144" width="9.109375" style="167"/>
    <col min="6145" max="6145" width="4.44140625" style="167" customWidth="1"/>
    <col min="6146" max="6146" width="11.5546875" style="167" customWidth="1"/>
    <col min="6147" max="6147" width="40.44140625" style="167" customWidth="1"/>
    <col min="6148" max="6148" width="5.5546875" style="167" customWidth="1"/>
    <col min="6149" max="6149" width="8.5546875" style="167" customWidth="1"/>
    <col min="6150" max="6150" width="9.88671875" style="167" customWidth="1"/>
    <col min="6151" max="6151" width="13.88671875" style="167" customWidth="1"/>
    <col min="6152" max="6155" width="9.109375" style="167"/>
    <col min="6156" max="6156" width="75.21875" style="167" customWidth="1"/>
    <col min="6157" max="6157" width="45.21875" style="167" customWidth="1"/>
    <col min="6158" max="6400" width="9.109375" style="167"/>
    <col min="6401" max="6401" width="4.44140625" style="167" customWidth="1"/>
    <col min="6402" max="6402" width="11.5546875" style="167" customWidth="1"/>
    <col min="6403" max="6403" width="40.44140625" style="167" customWidth="1"/>
    <col min="6404" max="6404" width="5.5546875" style="167" customWidth="1"/>
    <col min="6405" max="6405" width="8.5546875" style="167" customWidth="1"/>
    <col min="6406" max="6406" width="9.88671875" style="167" customWidth="1"/>
    <col min="6407" max="6407" width="13.88671875" style="167" customWidth="1"/>
    <col min="6408" max="6411" width="9.109375" style="167"/>
    <col min="6412" max="6412" width="75.21875" style="167" customWidth="1"/>
    <col min="6413" max="6413" width="45.21875" style="167" customWidth="1"/>
    <col min="6414" max="6656" width="9.109375" style="167"/>
    <col min="6657" max="6657" width="4.44140625" style="167" customWidth="1"/>
    <col min="6658" max="6658" width="11.5546875" style="167" customWidth="1"/>
    <col min="6659" max="6659" width="40.44140625" style="167" customWidth="1"/>
    <col min="6660" max="6660" width="5.5546875" style="167" customWidth="1"/>
    <col min="6661" max="6661" width="8.5546875" style="167" customWidth="1"/>
    <col min="6662" max="6662" width="9.88671875" style="167" customWidth="1"/>
    <col min="6663" max="6663" width="13.88671875" style="167" customWidth="1"/>
    <col min="6664" max="6667" width="9.109375" style="167"/>
    <col min="6668" max="6668" width="75.21875" style="167" customWidth="1"/>
    <col min="6669" max="6669" width="45.21875" style="167" customWidth="1"/>
    <col min="6670" max="6912" width="9.109375" style="167"/>
    <col min="6913" max="6913" width="4.44140625" style="167" customWidth="1"/>
    <col min="6914" max="6914" width="11.5546875" style="167" customWidth="1"/>
    <col min="6915" max="6915" width="40.44140625" style="167" customWidth="1"/>
    <col min="6916" max="6916" width="5.5546875" style="167" customWidth="1"/>
    <col min="6917" max="6917" width="8.5546875" style="167" customWidth="1"/>
    <col min="6918" max="6918" width="9.88671875" style="167" customWidth="1"/>
    <col min="6919" max="6919" width="13.88671875" style="167" customWidth="1"/>
    <col min="6920" max="6923" width="9.109375" style="167"/>
    <col min="6924" max="6924" width="75.21875" style="167" customWidth="1"/>
    <col min="6925" max="6925" width="45.21875" style="167" customWidth="1"/>
    <col min="6926" max="7168" width="9.109375" style="167"/>
    <col min="7169" max="7169" width="4.44140625" style="167" customWidth="1"/>
    <col min="7170" max="7170" width="11.5546875" style="167" customWidth="1"/>
    <col min="7171" max="7171" width="40.44140625" style="167" customWidth="1"/>
    <col min="7172" max="7172" width="5.5546875" style="167" customWidth="1"/>
    <col min="7173" max="7173" width="8.5546875" style="167" customWidth="1"/>
    <col min="7174" max="7174" width="9.88671875" style="167" customWidth="1"/>
    <col min="7175" max="7175" width="13.88671875" style="167" customWidth="1"/>
    <col min="7176" max="7179" width="9.109375" style="167"/>
    <col min="7180" max="7180" width="75.21875" style="167" customWidth="1"/>
    <col min="7181" max="7181" width="45.21875" style="167" customWidth="1"/>
    <col min="7182" max="7424" width="9.109375" style="167"/>
    <col min="7425" max="7425" width="4.44140625" style="167" customWidth="1"/>
    <col min="7426" max="7426" width="11.5546875" style="167" customWidth="1"/>
    <col min="7427" max="7427" width="40.44140625" style="167" customWidth="1"/>
    <col min="7428" max="7428" width="5.5546875" style="167" customWidth="1"/>
    <col min="7429" max="7429" width="8.5546875" style="167" customWidth="1"/>
    <col min="7430" max="7430" width="9.88671875" style="167" customWidth="1"/>
    <col min="7431" max="7431" width="13.88671875" style="167" customWidth="1"/>
    <col min="7432" max="7435" width="9.109375" style="167"/>
    <col min="7436" max="7436" width="75.21875" style="167" customWidth="1"/>
    <col min="7437" max="7437" width="45.21875" style="167" customWidth="1"/>
    <col min="7438" max="7680" width="9.109375" style="167"/>
    <col min="7681" max="7681" width="4.44140625" style="167" customWidth="1"/>
    <col min="7682" max="7682" width="11.5546875" style="167" customWidth="1"/>
    <col min="7683" max="7683" width="40.44140625" style="167" customWidth="1"/>
    <col min="7684" max="7684" width="5.5546875" style="167" customWidth="1"/>
    <col min="7685" max="7685" width="8.5546875" style="167" customWidth="1"/>
    <col min="7686" max="7686" width="9.88671875" style="167" customWidth="1"/>
    <col min="7687" max="7687" width="13.88671875" style="167" customWidth="1"/>
    <col min="7688" max="7691" width="9.109375" style="167"/>
    <col min="7692" max="7692" width="75.21875" style="167" customWidth="1"/>
    <col min="7693" max="7693" width="45.21875" style="167" customWidth="1"/>
    <col min="7694" max="7936" width="9.109375" style="167"/>
    <col min="7937" max="7937" width="4.44140625" style="167" customWidth="1"/>
    <col min="7938" max="7938" width="11.5546875" style="167" customWidth="1"/>
    <col min="7939" max="7939" width="40.44140625" style="167" customWidth="1"/>
    <col min="7940" max="7940" width="5.5546875" style="167" customWidth="1"/>
    <col min="7941" max="7941" width="8.5546875" style="167" customWidth="1"/>
    <col min="7942" max="7942" width="9.88671875" style="167" customWidth="1"/>
    <col min="7943" max="7943" width="13.88671875" style="167" customWidth="1"/>
    <col min="7944" max="7947" width="9.109375" style="167"/>
    <col min="7948" max="7948" width="75.21875" style="167" customWidth="1"/>
    <col min="7949" max="7949" width="45.21875" style="167" customWidth="1"/>
    <col min="7950" max="8192" width="9.109375" style="167"/>
    <col min="8193" max="8193" width="4.44140625" style="167" customWidth="1"/>
    <col min="8194" max="8194" width="11.5546875" style="167" customWidth="1"/>
    <col min="8195" max="8195" width="40.44140625" style="167" customWidth="1"/>
    <col min="8196" max="8196" width="5.5546875" style="167" customWidth="1"/>
    <col min="8197" max="8197" width="8.5546875" style="167" customWidth="1"/>
    <col min="8198" max="8198" width="9.88671875" style="167" customWidth="1"/>
    <col min="8199" max="8199" width="13.88671875" style="167" customWidth="1"/>
    <col min="8200" max="8203" width="9.109375" style="167"/>
    <col min="8204" max="8204" width="75.21875" style="167" customWidth="1"/>
    <col min="8205" max="8205" width="45.21875" style="167" customWidth="1"/>
    <col min="8206" max="8448" width="9.109375" style="167"/>
    <col min="8449" max="8449" width="4.44140625" style="167" customWidth="1"/>
    <col min="8450" max="8450" width="11.5546875" style="167" customWidth="1"/>
    <col min="8451" max="8451" width="40.44140625" style="167" customWidth="1"/>
    <col min="8452" max="8452" width="5.5546875" style="167" customWidth="1"/>
    <col min="8453" max="8453" width="8.5546875" style="167" customWidth="1"/>
    <col min="8454" max="8454" width="9.88671875" style="167" customWidth="1"/>
    <col min="8455" max="8455" width="13.88671875" style="167" customWidth="1"/>
    <col min="8456" max="8459" width="9.109375" style="167"/>
    <col min="8460" max="8460" width="75.21875" style="167" customWidth="1"/>
    <col min="8461" max="8461" width="45.21875" style="167" customWidth="1"/>
    <col min="8462" max="8704" width="9.109375" style="167"/>
    <col min="8705" max="8705" width="4.44140625" style="167" customWidth="1"/>
    <col min="8706" max="8706" width="11.5546875" style="167" customWidth="1"/>
    <col min="8707" max="8707" width="40.44140625" style="167" customWidth="1"/>
    <col min="8708" max="8708" width="5.5546875" style="167" customWidth="1"/>
    <col min="8709" max="8709" width="8.5546875" style="167" customWidth="1"/>
    <col min="8710" max="8710" width="9.88671875" style="167" customWidth="1"/>
    <col min="8711" max="8711" width="13.88671875" style="167" customWidth="1"/>
    <col min="8712" max="8715" width="9.109375" style="167"/>
    <col min="8716" max="8716" width="75.21875" style="167" customWidth="1"/>
    <col min="8717" max="8717" width="45.21875" style="167" customWidth="1"/>
    <col min="8718" max="8960" width="9.109375" style="167"/>
    <col min="8961" max="8961" width="4.44140625" style="167" customWidth="1"/>
    <col min="8962" max="8962" width="11.5546875" style="167" customWidth="1"/>
    <col min="8963" max="8963" width="40.44140625" style="167" customWidth="1"/>
    <col min="8964" max="8964" width="5.5546875" style="167" customWidth="1"/>
    <col min="8965" max="8965" width="8.5546875" style="167" customWidth="1"/>
    <col min="8966" max="8966" width="9.88671875" style="167" customWidth="1"/>
    <col min="8967" max="8967" width="13.88671875" style="167" customWidth="1"/>
    <col min="8968" max="8971" width="9.109375" style="167"/>
    <col min="8972" max="8972" width="75.21875" style="167" customWidth="1"/>
    <col min="8973" max="8973" width="45.21875" style="167" customWidth="1"/>
    <col min="8974" max="9216" width="9.109375" style="167"/>
    <col min="9217" max="9217" width="4.44140625" style="167" customWidth="1"/>
    <col min="9218" max="9218" width="11.5546875" style="167" customWidth="1"/>
    <col min="9219" max="9219" width="40.44140625" style="167" customWidth="1"/>
    <col min="9220" max="9220" width="5.5546875" style="167" customWidth="1"/>
    <col min="9221" max="9221" width="8.5546875" style="167" customWidth="1"/>
    <col min="9222" max="9222" width="9.88671875" style="167" customWidth="1"/>
    <col min="9223" max="9223" width="13.88671875" style="167" customWidth="1"/>
    <col min="9224" max="9227" width="9.109375" style="167"/>
    <col min="9228" max="9228" width="75.21875" style="167" customWidth="1"/>
    <col min="9229" max="9229" width="45.21875" style="167" customWidth="1"/>
    <col min="9230" max="9472" width="9.109375" style="167"/>
    <col min="9473" max="9473" width="4.44140625" style="167" customWidth="1"/>
    <col min="9474" max="9474" width="11.5546875" style="167" customWidth="1"/>
    <col min="9475" max="9475" width="40.44140625" style="167" customWidth="1"/>
    <col min="9476" max="9476" width="5.5546875" style="167" customWidth="1"/>
    <col min="9477" max="9477" width="8.5546875" style="167" customWidth="1"/>
    <col min="9478" max="9478" width="9.88671875" style="167" customWidth="1"/>
    <col min="9479" max="9479" width="13.88671875" style="167" customWidth="1"/>
    <col min="9480" max="9483" width="9.109375" style="167"/>
    <col min="9484" max="9484" width="75.21875" style="167" customWidth="1"/>
    <col min="9485" max="9485" width="45.21875" style="167" customWidth="1"/>
    <col min="9486" max="9728" width="9.109375" style="167"/>
    <col min="9729" max="9729" width="4.44140625" style="167" customWidth="1"/>
    <col min="9730" max="9730" width="11.5546875" style="167" customWidth="1"/>
    <col min="9731" max="9731" width="40.44140625" style="167" customWidth="1"/>
    <col min="9732" max="9732" width="5.5546875" style="167" customWidth="1"/>
    <col min="9733" max="9733" width="8.5546875" style="167" customWidth="1"/>
    <col min="9734" max="9734" width="9.88671875" style="167" customWidth="1"/>
    <col min="9735" max="9735" width="13.88671875" style="167" customWidth="1"/>
    <col min="9736" max="9739" width="9.109375" style="167"/>
    <col min="9740" max="9740" width="75.21875" style="167" customWidth="1"/>
    <col min="9741" max="9741" width="45.21875" style="167" customWidth="1"/>
    <col min="9742" max="9984" width="9.109375" style="167"/>
    <col min="9985" max="9985" width="4.44140625" style="167" customWidth="1"/>
    <col min="9986" max="9986" width="11.5546875" style="167" customWidth="1"/>
    <col min="9987" max="9987" width="40.44140625" style="167" customWidth="1"/>
    <col min="9988" max="9988" width="5.5546875" style="167" customWidth="1"/>
    <col min="9989" max="9989" width="8.5546875" style="167" customWidth="1"/>
    <col min="9990" max="9990" width="9.88671875" style="167" customWidth="1"/>
    <col min="9991" max="9991" width="13.88671875" style="167" customWidth="1"/>
    <col min="9992" max="9995" width="9.109375" style="167"/>
    <col min="9996" max="9996" width="75.21875" style="167" customWidth="1"/>
    <col min="9997" max="9997" width="45.21875" style="167" customWidth="1"/>
    <col min="9998" max="10240" width="9.109375" style="167"/>
    <col min="10241" max="10241" width="4.44140625" style="167" customWidth="1"/>
    <col min="10242" max="10242" width="11.5546875" style="167" customWidth="1"/>
    <col min="10243" max="10243" width="40.44140625" style="167" customWidth="1"/>
    <col min="10244" max="10244" width="5.5546875" style="167" customWidth="1"/>
    <col min="10245" max="10245" width="8.5546875" style="167" customWidth="1"/>
    <col min="10246" max="10246" width="9.88671875" style="167" customWidth="1"/>
    <col min="10247" max="10247" width="13.88671875" style="167" customWidth="1"/>
    <col min="10248" max="10251" width="9.109375" style="167"/>
    <col min="10252" max="10252" width="75.21875" style="167" customWidth="1"/>
    <col min="10253" max="10253" width="45.21875" style="167" customWidth="1"/>
    <col min="10254" max="10496" width="9.109375" style="167"/>
    <col min="10497" max="10497" width="4.44140625" style="167" customWidth="1"/>
    <col min="10498" max="10498" width="11.5546875" style="167" customWidth="1"/>
    <col min="10499" max="10499" width="40.44140625" style="167" customWidth="1"/>
    <col min="10500" max="10500" width="5.5546875" style="167" customWidth="1"/>
    <col min="10501" max="10501" width="8.5546875" style="167" customWidth="1"/>
    <col min="10502" max="10502" width="9.88671875" style="167" customWidth="1"/>
    <col min="10503" max="10503" width="13.88671875" style="167" customWidth="1"/>
    <col min="10504" max="10507" width="9.109375" style="167"/>
    <col min="10508" max="10508" width="75.21875" style="167" customWidth="1"/>
    <col min="10509" max="10509" width="45.21875" style="167" customWidth="1"/>
    <col min="10510" max="10752" width="9.109375" style="167"/>
    <col min="10753" max="10753" width="4.44140625" style="167" customWidth="1"/>
    <col min="10754" max="10754" width="11.5546875" style="167" customWidth="1"/>
    <col min="10755" max="10755" width="40.44140625" style="167" customWidth="1"/>
    <col min="10756" max="10756" width="5.5546875" style="167" customWidth="1"/>
    <col min="10757" max="10757" width="8.5546875" style="167" customWidth="1"/>
    <col min="10758" max="10758" width="9.88671875" style="167" customWidth="1"/>
    <col min="10759" max="10759" width="13.88671875" style="167" customWidth="1"/>
    <col min="10760" max="10763" width="9.109375" style="167"/>
    <col min="10764" max="10764" width="75.21875" style="167" customWidth="1"/>
    <col min="10765" max="10765" width="45.21875" style="167" customWidth="1"/>
    <col min="10766" max="11008" width="9.109375" style="167"/>
    <col min="11009" max="11009" width="4.44140625" style="167" customWidth="1"/>
    <col min="11010" max="11010" width="11.5546875" style="167" customWidth="1"/>
    <col min="11011" max="11011" width="40.44140625" style="167" customWidth="1"/>
    <col min="11012" max="11012" width="5.5546875" style="167" customWidth="1"/>
    <col min="11013" max="11013" width="8.5546875" style="167" customWidth="1"/>
    <col min="11014" max="11014" width="9.88671875" style="167" customWidth="1"/>
    <col min="11015" max="11015" width="13.88671875" style="167" customWidth="1"/>
    <col min="11016" max="11019" width="9.109375" style="167"/>
    <col min="11020" max="11020" width="75.21875" style="167" customWidth="1"/>
    <col min="11021" max="11021" width="45.21875" style="167" customWidth="1"/>
    <col min="11022" max="11264" width="9.109375" style="167"/>
    <col min="11265" max="11265" width="4.44140625" style="167" customWidth="1"/>
    <col min="11266" max="11266" width="11.5546875" style="167" customWidth="1"/>
    <col min="11267" max="11267" width="40.44140625" style="167" customWidth="1"/>
    <col min="11268" max="11268" width="5.5546875" style="167" customWidth="1"/>
    <col min="11269" max="11269" width="8.5546875" style="167" customWidth="1"/>
    <col min="11270" max="11270" width="9.88671875" style="167" customWidth="1"/>
    <col min="11271" max="11271" width="13.88671875" style="167" customWidth="1"/>
    <col min="11272" max="11275" width="9.109375" style="167"/>
    <col min="11276" max="11276" width="75.21875" style="167" customWidth="1"/>
    <col min="11277" max="11277" width="45.21875" style="167" customWidth="1"/>
    <col min="11278" max="11520" width="9.109375" style="167"/>
    <col min="11521" max="11521" width="4.44140625" style="167" customWidth="1"/>
    <col min="11522" max="11522" width="11.5546875" style="167" customWidth="1"/>
    <col min="11523" max="11523" width="40.44140625" style="167" customWidth="1"/>
    <col min="11524" max="11524" width="5.5546875" style="167" customWidth="1"/>
    <col min="11525" max="11525" width="8.5546875" style="167" customWidth="1"/>
    <col min="11526" max="11526" width="9.88671875" style="167" customWidth="1"/>
    <col min="11527" max="11527" width="13.88671875" style="167" customWidth="1"/>
    <col min="11528" max="11531" width="9.109375" style="167"/>
    <col min="11532" max="11532" width="75.21875" style="167" customWidth="1"/>
    <col min="11533" max="11533" width="45.21875" style="167" customWidth="1"/>
    <col min="11534" max="11776" width="9.109375" style="167"/>
    <col min="11777" max="11777" width="4.44140625" style="167" customWidth="1"/>
    <col min="11778" max="11778" width="11.5546875" style="167" customWidth="1"/>
    <col min="11779" max="11779" width="40.44140625" style="167" customWidth="1"/>
    <col min="11780" max="11780" width="5.5546875" style="167" customWidth="1"/>
    <col min="11781" max="11781" width="8.5546875" style="167" customWidth="1"/>
    <col min="11782" max="11782" width="9.88671875" style="167" customWidth="1"/>
    <col min="11783" max="11783" width="13.88671875" style="167" customWidth="1"/>
    <col min="11784" max="11787" width="9.109375" style="167"/>
    <col min="11788" max="11788" width="75.21875" style="167" customWidth="1"/>
    <col min="11789" max="11789" width="45.21875" style="167" customWidth="1"/>
    <col min="11790" max="12032" width="9.109375" style="167"/>
    <col min="12033" max="12033" width="4.44140625" style="167" customWidth="1"/>
    <col min="12034" max="12034" width="11.5546875" style="167" customWidth="1"/>
    <col min="12035" max="12035" width="40.44140625" style="167" customWidth="1"/>
    <col min="12036" max="12036" width="5.5546875" style="167" customWidth="1"/>
    <col min="12037" max="12037" width="8.5546875" style="167" customWidth="1"/>
    <col min="12038" max="12038" width="9.88671875" style="167" customWidth="1"/>
    <col min="12039" max="12039" width="13.88671875" style="167" customWidth="1"/>
    <col min="12040" max="12043" width="9.109375" style="167"/>
    <col min="12044" max="12044" width="75.21875" style="167" customWidth="1"/>
    <col min="12045" max="12045" width="45.21875" style="167" customWidth="1"/>
    <col min="12046" max="12288" width="9.109375" style="167"/>
    <col min="12289" max="12289" width="4.44140625" style="167" customWidth="1"/>
    <col min="12290" max="12290" width="11.5546875" style="167" customWidth="1"/>
    <col min="12291" max="12291" width="40.44140625" style="167" customWidth="1"/>
    <col min="12292" max="12292" width="5.5546875" style="167" customWidth="1"/>
    <col min="12293" max="12293" width="8.5546875" style="167" customWidth="1"/>
    <col min="12294" max="12294" width="9.88671875" style="167" customWidth="1"/>
    <col min="12295" max="12295" width="13.88671875" style="167" customWidth="1"/>
    <col min="12296" max="12299" width="9.109375" style="167"/>
    <col min="12300" max="12300" width="75.21875" style="167" customWidth="1"/>
    <col min="12301" max="12301" width="45.21875" style="167" customWidth="1"/>
    <col min="12302" max="12544" width="9.109375" style="167"/>
    <col min="12545" max="12545" width="4.44140625" style="167" customWidth="1"/>
    <col min="12546" max="12546" width="11.5546875" style="167" customWidth="1"/>
    <col min="12547" max="12547" width="40.44140625" style="167" customWidth="1"/>
    <col min="12548" max="12548" width="5.5546875" style="167" customWidth="1"/>
    <col min="12549" max="12549" width="8.5546875" style="167" customWidth="1"/>
    <col min="12550" max="12550" width="9.88671875" style="167" customWidth="1"/>
    <col min="12551" max="12551" width="13.88671875" style="167" customWidth="1"/>
    <col min="12552" max="12555" width="9.109375" style="167"/>
    <col min="12556" max="12556" width="75.21875" style="167" customWidth="1"/>
    <col min="12557" max="12557" width="45.21875" style="167" customWidth="1"/>
    <col min="12558" max="12800" width="9.109375" style="167"/>
    <col min="12801" max="12801" width="4.44140625" style="167" customWidth="1"/>
    <col min="12802" max="12802" width="11.5546875" style="167" customWidth="1"/>
    <col min="12803" max="12803" width="40.44140625" style="167" customWidth="1"/>
    <col min="12804" max="12804" width="5.5546875" style="167" customWidth="1"/>
    <col min="12805" max="12805" width="8.5546875" style="167" customWidth="1"/>
    <col min="12806" max="12806" width="9.88671875" style="167" customWidth="1"/>
    <col min="12807" max="12807" width="13.88671875" style="167" customWidth="1"/>
    <col min="12808" max="12811" width="9.109375" style="167"/>
    <col min="12812" max="12812" width="75.21875" style="167" customWidth="1"/>
    <col min="12813" max="12813" width="45.21875" style="167" customWidth="1"/>
    <col min="12814" max="13056" width="9.109375" style="167"/>
    <col min="13057" max="13057" width="4.44140625" style="167" customWidth="1"/>
    <col min="13058" max="13058" width="11.5546875" style="167" customWidth="1"/>
    <col min="13059" max="13059" width="40.44140625" style="167" customWidth="1"/>
    <col min="13060" max="13060" width="5.5546875" style="167" customWidth="1"/>
    <col min="13061" max="13061" width="8.5546875" style="167" customWidth="1"/>
    <col min="13062" max="13062" width="9.88671875" style="167" customWidth="1"/>
    <col min="13063" max="13063" width="13.88671875" style="167" customWidth="1"/>
    <col min="13064" max="13067" width="9.109375" style="167"/>
    <col min="13068" max="13068" width="75.21875" style="167" customWidth="1"/>
    <col min="13069" max="13069" width="45.21875" style="167" customWidth="1"/>
    <col min="13070" max="13312" width="9.109375" style="167"/>
    <col min="13313" max="13313" width="4.44140625" style="167" customWidth="1"/>
    <col min="13314" max="13314" width="11.5546875" style="167" customWidth="1"/>
    <col min="13315" max="13315" width="40.44140625" style="167" customWidth="1"/>
    <col min="13316" max="13316" width="5.5546875" style="167" customWidth="1"/>
    <col min="13317" max="13317" width="8.5546875" style="167" customWidth="1"/>
    <col min="13318" max="13318" width="9.88671875" style="167" customWidth="1"/>
    <col min="13319" max="13319" width="13.88671875" style="167" customWidth="1"/>
    <col min="13320" max="13323" width="9.109375" style="167"/>
    <col min="13324" max="13324" width="75.21875" style="167" customWidth="1"/>
    <col min="13325" max="13325" width="45.21875" style="167" customWidth="1"/>
    <col min="13326" max="13568" width="9.109375" style="167"/>
    <col min="13569" max="13569" width="4.44140625" style="167" customWidth="1"/>
    <col min="13570" max="13570" width="11.5546875" style="167" customWidth="1"/>
    <col min="13571" max="13571" width="40.44140625" style="167" customWidth="1"/>
    <col min="13572" max="13572" width="5.5546875" style="167" customWidth="1"/>
    <col min="13573" max="13573" width="8.5546875" style="167" customWidth="1"/>
    <col min="13574" max="13574" width="9.88671875" style="167" customWidth="1"/>
    <col min="13575" max="13575" width="13.88671875" style="167" customWidth="1"/>
    <col min="13576" max="13579" width="9.109375" style="167"/>
    <col min="13580" max="13580" width="75.21875" style="167" customWidth="1"/>
    <col min="13581" max="13581" width="45.21875" style="167" customWidth="1"/>
    <col min="13582" max="13824" width="9.109375" style="167"/>
    <col min="13825" max="13825" width="4.44140625" style="167" customWidth="1"/>
    <col min="13826" max="13826" width="11.5546875" style="167" customWidth="1"/>
    <col min="13827" max="13827" width="40.44140625" style="167" customWidth="1"/>
    <col min="13828" max="13828" width="5.5546875" style="167" customWidth="1"/>
    <col min="13829" max="13829" width="8.5546875" style="167" customWidth="1"/>
    <col min="13830" max="13830" width="9.88671875" style="167" customWidth="1"/>
    <col min="13831" max="13831" width="13.88671875" style="167" customWidth="1"/>
    <col min="13832" max="13835" width="9.109375" style="167"/>
    <col min="13836" max="13836" width="75.21875" style="167" customWidth="1"/>
    <col min="13837" max="13837" width="45.21875" style="167" customWidth="1"/>
    <col min="13838" max="14080" width="9.109375" style="167"/>
    <col min="14081" max="14081" width="4.44140625" style="167" customWidth="1"/>
    <col min="14082" max="14082" width="11.5546875" style="167" customWidth="1"/>
    <col min="14083" max="14083" width="40.44140625" style="167" customWidth="1"/>
    <col min="14084" max="14084" width="5.5546875" style="167" customWidth="1"/>
    <col min="14085" max="14085" width="8.5546875" style="167" customWidth="1"/>
    <col min="14086" max="14086" width="9.88671875" style="167" customWidth="1"/>
    <col min="14087" max="14087" width="13.88671875" style="167" customWidth="1"/>
    <col min="14088" max="14091" width="9.109375" style="167"/>
    <col min="14092" max="14092" width="75.21875" style="167" customWidth="1"/>
    <col min="14093" max="14093" width="45.21875" style="167" customWidth="1"/>
    <col min="14094" max="14336" width="9.109375" style="167"/>
    <col min="14337" max="14337" width="4.44140625" style="167" customWidth="1"/>
    <col min="14338" max="14338" width="11.5546875" style="167" customWidth="1"/>
    <col min="14339" max="14339" width="40.44140625" style="167" customWidth="1"/>
    <col min="14340" max="14340" width="5.5546875" style="167" customWidth="1"/>
    <col min="14341" max="14341" width="8.5546875" style="167" customWidth="1"/>
    <col min="14342" max="14342" width="9.88671875" style="167" customWidth="1"/>
    <col min="14343" max="14343" width="13.88671875" style="167" customWidth="1"/>
    <col min="14344" max="14347" width="9.109375" style="167"/>
    <col min="14348" max="14348" width="75.21875" style="167" customWidth="1"/>
    <col min="14349" max="14349" width="45.21875" style="167" customWidth="1"/>
    <col min="14350" max="14592" width="9.109375" style="167"/>
    <col min="14593" max="14593" width="4.44140625" style="167" customWidth="1"/>
    <col min="14594" max="14594" width="11.5546875" style="167" customWidth="1"/>
    <col min="14595" max="14595" width="40.44140625" style="167" customWidth="1"/>
    <col min="14596" max="14596" width="5.5546875" style="167" customWidth="1"/>
    <col min="14597" max="14597" width="8.5546875" style="167" customWidth="1"/>
    <col min="14598" max="14598" width="9.88671875" style="167" customWidth="1"/>
    <col min="14599" max="14599" width="13.88671875" style="167" customWidth="1"/>
    <col min="14600" max="14603" width="9.109375" style="167"/>
    <col min="14604" max="14604" width="75.21875" style="167" customWidth="1"/>
    <col min="14605" max="14605" width="45.21875" style="167" customWidth="1"/>
    <col min="14606" max="14848" width="9.109375" style="167"/>
    <col min="14849" max="14849" width="4.44140625" style="167" customWidth="1"/>
    <col min="14850" max="14850" width="11.5546875" style="167" customWidth="1"/>
    <col min="14851" max="14851" width="40.44140625" style="167" customWidth="1"/>
    <col min="14852" max="14852" width="5.5546875" style="167" customWidth="1"/>
    <col min="14853" max="14853" width="8.5546875" style="167" customWidth="1"/>
    <col min="14854" max="14854" width="9.88671875" style="167" customWidth="1"/>
    <col min="14855" max="14855" width="13.88671875" style="167" customWidth="1"/>
    <col min="14856" max="14859" width="9.109375" style="167"/>
    <col min="14860" max="14860" width="75.21875" style="167" customWidth="1"/>
    <col min="14861" max="14861" width="45.21875" style="167" customWidth="1"/>
    <col min="14862" max="15104" width="9.109375" style="167"/>
    <col min="15105" max="15105" width="4.44140625" style="167" customWidth="1"/>
    <col min="15106" max="15106" width="11.5546875" style="167" customWidth="1"/>
    <col min="15107" max="15107" width="40.44140625" style="167" customWidth="1"/>
    <col min="15108" max="15108" width="5.5546875" style="167" customWidth="1"/>
    <col min="15109" max="15109" width="8.5546875" style="167" customWidth="1"/>
    <col min="15110" max="15110" width="9.88671875" style="167" customWidth="1"/>
    <col min="15111" max="15111" width="13.88671875" style="167" customWidth="1"/>
    <col min="15112" max="15115" width="9.109375" style="167"/>
    <col min="15116" max="15116" width="75.21875" style="167" customWidth="1"/>
    <col min="15117" max="15117" width="45.21875" style="167" customWidth="1"/>
    <col min="15118" max="15360" width="9.109375" style="167"/>
    <col min="15361" max="15361" width="4.44140625" style="167" customWidth="1"/>
    <col min="15362" max="15362" width="11.5546875" style="167" customWidth="1"/>
    <col min="15363" max="15363" width="40.44140625" style="167" customWidth="1"/>
    <col min="15364" max="15364" width="5.5546875" style="167" customWidth="1"/>
    <col min="15365" max="15365" width="8.5546875" style="167" customWidth="1"/>
    <col min="15366" max="15366" width="9.88671875" style="167" customWidth="1"/>
    <col min="15367" max="15367" width="13.88671875" style="167" customWidth="1"/>
    <col min="15368" max="15371" width="9.109375" style="167"/>
    <col min="15372" max="15372" width="75.21875" style="167" customWidth="1"/>
    <col min="15373" max="15373" width="45.21875" style="167" customWidth="1"/>
    <col min="15374" max="15616" width="9.109375" style="167"/>
    <col min="15617" max="15617" width="4.44140625" style="167" customWidth="1"/>
    <col min="15618" max="15618" width="11.5546875" style="167" customWidth="1"/>
    <col min="15619" max="15619" width="40.44140625" style="167" customWidth="1"/>
    <col min="15620" max="15620" width="5.5546875" style="167" customWidth="1"/>
    <col min="15621" max="15621" width="8.5546875" style="167" customWidth="1"/>
    <col min="15622" max="15622" width="9.88671875" style="167" customWidth="1"/>
    <col min="15623" max="15623" width="13.88671875" style="167" customWidth="1"/>
    <col min="15624" max="15627" width="9.109375" style="167"/>
    <col min="15628" max="15628" width="75.21875" style="167" customWidth="1"/>
    <col min="15629" max="15629" width="45.21875" style="167" customWidth="1"/>
    <col min="15630" max="15872" width="9.109375" style="167"/>
    <col min="15873" max="15873" width="4.44140625" style="167" customWidth="1"/>
    <col min="15874" max="15874" width="11.5546875" style="167" customWidth="1"/>
    <col min="15875" max="15875" width="40.44140625" style="167" customWidth="1"/>
    <col min="15876" max="15876" width="5.5546875" style="167" customWidth="1"/>
    <col min="15877" max="15877" width="8.5546875" style="167" customWidth="1"/>
    <col min="15878" max="15878" width="9.88671875" style="167" customWidth="1"/>
    <col min="15879" max="15879" width="13.88671875" style="167" customWidth="1"/>
    <col min="15880" max="15883" width="9.109375" style="167"/>
    <col min="15884" max="15884" width="75.21875" style="167" customWidth="1"/>
    <col min="15885" max="15885" width="45.21875" style="167" customWidth="1"/>
    <col min="15886" max="16128" width="9.109375" style="167"/>
    <col min="16129" max="16129" width="4.44140625" style="167" customWidth="1"/>
    <col min="16130" max="16130" width="11.5546875" style="167" customWidth="1"/>
    <col min="16131" max="16131" width="40.44140625" style="167" customWidth="1"/>
    <col min="16132" max="16132" width="5.5546875" style="167" customWidth="1"/>
    <col min="16133" max="16133" width="8.5546875" style="167" customWidth="1"/>
    <col min="16134" max="16134" width="9.88671875" style="167" customWidth="1"/>
    <col min="16135" max="16135" width="13.88671875" style="167" customWidth="1"/>
    <col min="16136" max="16139" width="9.109375" style="167"/>
    <col min="16140" max="16140" width="75.21875" style="167" customWidth="1"/>
    <col min="16141" max="16141" width="45.21875" style="167" customWidth="1"/>
    <col min="16142" max="16384" width="9.109375" style="167"/>
  </cols>
  <sheetData>
    <row r="1" spans="1:104" ht="15.6" x14ac:dyDescent="0.3">
      <c r="A1" s="166" t="s">
        <v>75</v>
      </c>
      <c r="B1" s="166"/>
      <c r="C1" s="166"/>
      <c r="D1" s="166"/>
      <c r="E1" s="166"/>
      <c r="F1" s="166"/>
      <c r="G1" s="166"/>
    </row>
    <row r="2" spans="1:104" ht="14.25" customHeight="1" thickBot="1" x14ac:dyDescent="0.3">
      <c r="A2" s="168"/>
      <c r="B2" s="169"/>
      <c r="C2" s="170"/>
      <c r="D2" s="170"/>
      <c r="E2" s="171"/>
      <c r="F2" s="170"/>
      <c r="G2" s="170"/>
    </row>
    <row r="3" spans="1:104" ht="13.8" thickTop="1" x14ac:dyDescent="0.25">
      <c r="A3" s="108" t="s">
        <v>48</v>
      </c>
      <c r="B3" s="109"/>
      <c r="C3" s="110" t="str">
        <f>CONCATENATE(cislostavby," ",nazevstavby)</f>
        <v>W1-2019 Výměna PVC v pavilónu D, Mjr. Nováka 1455/34</v>
      </c>
      <c r="D3" s="172"/>
      <c r="E3" s="173" t="s">
        <v>64</v>
      </c>
      <c r="F3" s="174" t="str">
        <f>Rekapitulace!H1</f>
        <v>2</v>
      </c>
      <c r="G3" s="175"/>
    </row>
    <row r="4" spans="1:104" ht="13.8" thickBot="1" x14ac:dyDescent="0.3">
      <c r="A4" s="176" t="s">
        <v>50</v>
      </c>
      <c r="B4" s="117"/>
      <c r="C4" s="118" t="str">
        <f>CONCATENATE(cisloobjektu," ",nazevobjektu)</f>
        <v>02 II. etapa</v>
      </c>
      <c r="D4" s="177"/>
      <c r="E4" s="178" t="str">
        <f>Rekapitulace!G2</f>
        <v>Architektonicko-stavební řešení</v>
      </c>
      <c r="F4" s="179"/>
      <c r="G4" s="180"/>
    </row>
    <row r="5" spans="1:104" ht="13.8" thickTop="1" x14ac:dyDescent="0.25">
      <c r="A5" s="181"/>
      <c r="B5" s="168"/>
      <c r="C5" s="168"/>
      <c r="D5" s="168"/>
      <c r="E5" s="182"/>
      <c r="F5" s="168"/>
      <c r="G5" s="183"/>
    </row>
    <row r="6" spans="1:104" x14ac:dyDescent="0.25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 x14ac:dyDescent="0.25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 ht="20.399999999999999" x14ac:dyDescent="0.25">
      <c r="A8" s="196">
        <v>1</v>
      </c>
      <c r="B8" s="197" t="s">
        <v>84</v>
      </c>
      <c r="C8" s="198" t="s">
        <v>85</v>
      </c>
      <c r="D8" s="199" t="s">
        <v>86</v>
      </c>
      <c r="E8" s="200">
        <v>162.69900000000001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3.4909999999999997E-2</v>
      </c>
    </row>
    <row r="9" spans="1:104" x14ac:dyDescent="0.25">
      <c r="A9" s="203"/>
      <c r="B9" s="204"/>
      <c r="C9" s="205" t="s">
        <v>87</v>
      </c>
      <c r="D9" s="206"/>
      <c r="E9" s="206"/>
      <c r="F9" s="206"/>
      <c r="G9" s="207"/>
      <c r="L9" s="208" t="s">
        <v>87</v>
      </c>
      <c r="O9" s="195">
        <v>3</v>
      </c>
    </row>
    <row r="10" spans="1:104" x14ac:dyDescent="0.25">
      <c r="A10" s="203"/>
      <c r="B10" s="209"/>
      <c r="C10" s="210" t="s">
        <v>88</v>
      </c>
      <c r="D10" s="211"/>
      <c r="E10" s="212">
        <v>45.42</v>
      </c>
      <c r="F10" s="213"/>
      <c r="G10" s="214"/>
      <c r="M10" s="208" t="s">
        <v>88</v>
      </c>
      <c r="O10" s="195"/>
    </row>
    <row r="11" spans="1:104" x14ac:dyDescent="0.25">
      <c r="A11" s="203"/>
      <c r="B11" s="209"/>
      <c r="C11" s="210" t="s">
        <v>89</v>
      </c>
      <c r="D11" s="211"/>
      <c r="E11" s="212">
        <v>76.058999999999997</v>
      </c>
      <c r="F11" s="213"/>
      <c r="G11" s="214"/>
      <c r="M11" s="208" t="s">
        <v>89</v>
      </c>
      <c r="O11" s="195"/>
    </row>
    <row r="12" spans="1:104" x14ac:dyDescent="0.25">
      <c r="A12" s="203"/>
      <c r="B12" s="209"/>
      <c r="C12" s="210" t="s">
        <v>90</v>
      </c>
      <c r="D12" s="211"/>
      <c r="E12" s="212">
        <v>41.22</v>
      </c>
      <c r="F12" s="213"/>
      <c r="G12" s="214"/>
      <c r="M12" s="208" t="s">
        <v>90</v>
      </c>
      <c r="O12" s="195"/>
    </row>
    <row r="13" spans="1:104" x14ac:dyDescent="0.25">
      <c r="A13" s="215"/>
      <c r="B13" s="216" t="s">
        <v>73</v>
      </c>
      <c r="C13" s="217" t="str">
        <f>CONCATENATE(B7," ",C7)</f>
        <v>61 Upravy povrchů vnitřní</v>
      </c>
      <c r="D13" s="218"/>
      <c r="E13" s="219"/>
      <c r="F13" s="220"/>
      <c r="G13" s="221">
        <f>SUM(G7:G12)</f>
        <v>0</v>
      </c>
      <c r="O13" s="195">
        <v>4</v>
      </c>
      <c r="BA13" s="222">
        <f>SUM(BA7:BA12)</f>
        <v>0</v>
      </c>
      <c r="BB13" s="222">
        <f>SUM(BB7:BB12)</f>
        <v>0</v>
      </c>
      <c r="BC13" s="222">
        <f>SUM(BC7:BC12)</f>
        <v>0</v>
      </c>
      <c r="BD13" s="222">
        <f>SUM(BD7:BD12)</f>
        <v>0</v>
      </c>
      <c r="BE13" s="222">
        <f>SUM(BE7:BE12)</f>
        <v>0</v>
      </c>
    </row>
    <row r="14" spans="1:104" x14ac:dyDescent="0.25">
      <c r="A14" s="188" t="s">
        <v>72</v>
      </c>
      <c r="B14" s="189" t="s">
        <v>91</v>
      </c>
      <c r="C14" s="190" t="s">
        <v>92</v>
      </c>
      <c r="D14" s="191"/>
      <c r="E14" s="192"/>
      <c r="F14" s="192"/>
      <c r="G14" s="193"/>
      <c r="H14" s="194"/>
      <c r="I14" s="194"/>
      <c r="O14" s="195">
        <v>1</v>
      </c>
    </row>
    <row r="15" spans="1:104" x14ac:dyDescent="0.25">
      <c r="A15" s="196">
        <v>2</v>
      </c>
      <c r="B15" s="197" t="s">
        <v>93</v>
      </c>
      <c r="C15" s="198" t="s">
        <v>94</v>
      </c>
      <c r="D15" s="199" t="s">
        <v>86</v>
      </c>
      <c r="E15" s="200">
        <v>795.4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1</v>
      </c>
      <c r="AC15" s="167">
        <v>1</v>
      </c>
      <c r="AZ15" s="167">
        <v>1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1</v>
      </c>
      <c r="CZ15" s="167">
        <v>2.5999999999999998E-4</v>
      </c>
    </row>
    <row r="16" spans="1:104" x14ac:dyDescent="0.25">
      <c r="A16" s="203"/>
      <c r="B16" s="209"/>
      <c r="C16" s="210" t="s">
        <v>95</v>
      </c>
      <c r="D16" s="211"/>
      <c r="E16" s="212">
        <v>238.2</v>
      </c>
      <c r="F16" s="213"/>
      <c r="G16" s="214"/>
      <c r="M16" s="208" t="s">
        <v>95</v>
      </c>
      <c r="O16" s="195"/>
    </row>
    <row r="17" spans="1:104" x14ac:dyDescent="0.25">
      <c r="A17" s="203"/>
      <c r="B17" s="209"/>
      <c r="C17" s="210" t="s">
        <v>96</v>
      </c>
      <c r="D17" s="211"/>
      <c r="E17" s="212">
        <v>321.39999999999998</v>
      </c>
      <c r="F17" s="213"/>
      <c r="G17" s="214"/>
      <c r="M17" s="208" t="s">
        <v>96</v>
      </c>
      <c r="O17" s="195"/>
    </row>
    <row r="18" spans="1:104" x14ac:dyDescent="0.25">
      <c r="A18" s="203"/>
      <c r="B18" s="209"/>
      <c r="C18" s="210" t="s">
        <v>97</v>
      </c>
      <c r="D18" s="211"/>
      <c r="E18" s="212">
        <v>235.8</v>
      </c>
      <c r="F18" s="213"/>
      <c r="G18" s="214"/>
      <c r="M18" s="208" t="s">
        <v>97</v>
      </c>
      <c r="O18" s="195"/>
    </row>
    <row r="19" spans="1:104" x14ac:dyDescent="0.25">
      <c r="A19" s="196">
        <v>3</v>
      </c>
      <c r="B19" s="197" t="s">
        <v>98</v>
      </c>
      <c r="C19" s="198" t="s">
        <v>99</v>
      </c>
      <c r="D19" s="199" t="s">
        <v>86</v>
      </c>
      <c r="E19" s="200">
        <v>795.4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1</v>
      </c>
      <c r="AC19" s="167">
        <v>1</v>
      </c>
      <c r="AZ19" s="167">
        <v>1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1</v>
      </c>
      <c r="CZ19" s="167">
        <v>1.7850000000000001E-2</v>
      </c>
    </row>
    <row r="20" spans="1:104" x14ac:dyDescent="0.25">
      <c r="A20" s="203"/>
      <c r="B20" s="209"/>
      <c r="C20" s="210" t="s">
        <v>100</v>
      </c>
      <c r="D20" s="211"/>
      <c r="E20" s="212">
        <v>238.2</v>
      </c>
      <c r="F20" s="213"/>
      <c r="G20" s="214"/>
      <c r="M20" s="208" t="s">
        <v>100</v>
      </c>
      <c r="O20" s="195"/>
    </row>
    <row r="21" spans="1:104" x14ac:dyDescent="0.25">
      <c r="A21" s="203"/>
      <c r="B21" s="209"/>
      <c r="C21" s="210" t="s">
        <v>96</v>
      </c>
      <c r="D21" s="211"/>
      <c r="E21" s="212">
        <v>321.39999999999998</v>
      </c>
      <c r="F21" s="213"/>
      <c r="G21" s="214"/>
      <c r="M21" s="208" t="s">
        <v>96</v>
      </c>
      <c r="O21" s="195"/>
    </row>
    <row r="22" spans="1:104" x14ac:dyDescent="0.25">
      <c r="A22" s="203"/>
      <c r="B22" s="209"/>
      <c r="C22" s="210" t="s">
        <v>97</v>
      </c>
      <c r="D22" s="211"/>
      <c r="E22" s="212">
        <v>235.8</v>
      </c>
      <c r="F22" s="213"/>
      <c r="G22" s="214"/>
      <c r="M22" s="208" t="s">
        <v>97</v>
      </c>
      <c r="O22" s="195"/>
    </row>
    <row r="23" spans="1:104" x14ac:dyDescent="0.25">
      <c r="A23" s="196">
        <v>4</v>
      </c>
      <c r="B23" s="197" t="s">
        <v>101</v>
      </c>
      <c r="C23" s="198" t="s">
        <v>102</v>
      </c>
      <c r="D23" s="199" t="s">
        <v>86</v>
      </c>
      <c r="E23" s="200">
        <v>8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1</v>
      </c>
      <c r="AC23" s="167">
        <v>1</v>
      </c>
      <c r="AZ23" s="167">
        <v>1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1</v>
      </c>
      <c r="CB23" s="202">
        <v>1</v>
      </c>
      <c r="CZ23" s="167">
        <v>7.9799999999999996E-2</v>
      </c>
    </row>
    <row r="24" spans="1:104" x14ac:dyDescent="0.25">
      <c r="A24" s="203"/>
      <c r="B24" s="209"/>
      <c r="C24" s="210" t="s">
        <v>103</v>
      </c>
      <c r="D24" s="211"/>
      <c r="E24" s="212">
        <v>8</v>
      </c>
      <c r="F24" s="213"/>
      <c r="G24" s="214"/>
      <c r="M24" s="208" t="s">
        <v>103</v>
      </c>
      <c r="O24" s="195"/>
    </row>
    <row r="25" spans="1:104" x14ac:dyDescent="0.25">
      <c r="A25" s="215"/>
      <c r="B25" s="216" t="s">
        <v>73</v>
      </c>
      <c r="C25" s="217" t="str">
        <f>CONCATENATE(B14," ",C14)</f>
        <v>63 Podlahy a podlahové konstrukce</v>
      </c>
      <c r="D25" s="218"/>
      <c r="E25" s="219"/>
      <c r="F25" s="220"/>
      <c r="G25" s="221">
        <f>SUM(G14:G24)</f>
        <v>0</v>
      </c>
      <c r="O25" s="195">
        <v>4</v>
      </c>
      <c r="BA25" s="222">
        <f>SUM(BA14:BA24)</f>
        <v>0</v>
      </c>
      <c r="BB25" s="222">
        <f>SUM(BB14:BB24)</f>
        <v>0</v>
      </c>
      <c r="BC25" s="222">
        <f>SUM(BC14:BC24)</f>
        <v>0</v>
      </c>
      <c r="BD25" s="222">
        <f>SUM(BD14:BD24)</f>
        <v>0</v>
      </c>
      <c r="BE25" s="222">
        <f>SUM(BE14:BE24)</f>
        <v>0</v>
      </c>
    </row>
    <row r="26" spans="1:104" x14ac:dyDescent="0.25">
      <c r="A26" s="188" t="s">
        <v>72</v>
      </c>
      <c r="B26" s="189" t="s">
        <v>104</v>
      </c>
      <c r="C26" s="190" t="s">
        <v>105</v>
      </c>
      <c r="D26" s="191"/>
      <c r="E26" s="192"/>
      <c r="F26" s="192"/>
      <c r="G26" s="193"/>
      <c r="H26" s="194"/>
      <c r="I26" s="194"/>
      <c r="O26" s="195">
        <v>1</v>
      </c>
    </row>
    <row r="27" spans="1:104" x14ac:dyDescent="0.25">
      <c r="A27" s="196">
        <v>5</v>
      </c>
      <c r="B27" s="197" t="s">
        <v>106</v>
      </c>
      <c r="C27" s="198" t="s">
        <v>107</v>
      </c>
      <c r="D27" s="199" t="s">
        <v>86</v>
      </c>
      <c r="E27" s="200">
        <v>795.4</v>
      </c>
      <c r="F27" s="200">
        <v>0</v>
      </c>
      <c r="G27" s="201">
        <f>E27*F27</f>
        <v>0</v>
      </c>
      <c r="O27" s="195">
        <v>2</v>
      </c>
      <c r="AA27" s="167">
        <v>1</v>
      </c>
      <c r="AB27" s="167">
        <v>1</v>
      </c>
      <c r="AC27" s="167">
        <v>1</v>
      </c>
      <c r="AZ27" s="167">
        <v>1</v>
      </c>
      <c r="BA27" s="167">
        <f>IF(AZ27=1,G27,0)</f>
        <v>0</v>
      </c>
      <c r="BB27" s="167">
        <f>IF(AZ27=2,G27,0)</f>
        <v>0</v>
      </c>
      <c r="BC27" s="167">
        <f>IF(AZ27=3,G27,0)</f>
        <v>0</v>
      </c>
      <c r="BD27" s="167">
        <f>IF(AZ27=4,G27,0)</f>
        <v>0</v>
      </c>
      <c r="BE27" s="167">
        <f>IF(AZ27=5,G27,0)</f>
        <v>0</v>
      </c>
      <c r="CA27" s="202">
        <v>1</v>
      </c>
      <c r="CB27" s="202">
        <v>1</v>
      </c>
      <c r="CZ27" s="167">
        <v>4.0000000000000003E-5</v>
      </c>
    </row>
    <row r="28" spans="1:104" x14ac:dyDescent="0.25">
      <c r="A28" s="203"/>
      <c r="B28" s="209"/>
      <c r="C28" s="210" t="s">
        <v>100</v>
      </c>
      <c r="D28" s="211"/>
      <c r="E28" s="212">
        <v>238.2</v>
      </c>
      <c r="F28" s="213"/>
      <c r="G28" s="214"/>
      <c r="M28" s="208" t="s">
        <v>100</v>
      </c>
      <c r="O28" s="195"/>
    </row>
    <row r="29" spans="1:104" x14ac:dyDescent="0.25">
      <c r="A29" s="203"/>
      <c r="B29" s="209"/>
      <c r="C29" s="210" t="s">
        <v>96</v>
      </c>
      <c r="D29" s="211"/>
      <c r="E29" s="212">
        <v>321.39999999999998</v>
      </c>
      <c r="F29" s="213"/>
      <c r="G29" s="214"/>
      <c r="M29" s="208" t="s">
        <v>96</v>
      </c>
      <c r="O29" s="195"/>
    </row>
    <row r="30" spans="1:104" x14ac:dyDescent="0.25">
      <c r="A30" s="203"/>
      <c r="B30" s="209"/>
      <c r="C30" s="210" t="s">
        <v>97</v>
      </c>
      <c r="D30" s="211"/>
      <c r="E30" s="212">
        <v>235.8</v>
      </c>
      <c r="F30" s="213"/>
      <c r="G30" s="214"/>
      <c r="M30" s="208" t="s">
        <v>97</v>
      </c>
      <c r="O30" s="195"/>
    </row>
    <row r="31" spans="1:104" x14ac:dyDescent="0.25">
      <c r="A31" s="215"/>
      <c r="B31" s="216" t="s">
        <v>73</v>
      </c>
      <c r="C31" s="217" t="str">
        <f>CONCATENATE(B26," ",C26)</f>
        <v>95 Dokončovací konstrukce na pozemních stavbách</v>
      </c>
      <c r="D31" s="218"/>
      <c r="E31" s="219"/>
      <c r="F31" s="220"/>
      <c r="G31" s="221">
        <f>SUM(G26:G30)</f>
        <v>0</v>
      </c>
      <c r="O31" s="195">
        <v>4</v>
      </c>
      <c r="BA31" s="222">
        <f>SUM(BA26:BA30)</f>
        <v>0</v>
      </c>
      <c r="BB31" s="222">
        <f>SUM(BB26:BB30)</f>
        <v>0</v>
      </c>
      <c r="BC31" s="222">
        <f>SUM(BC26:BC30)</f>
        <v>0</v>
      </c>
      <c r="BD31" s="222">
        <f>SUM(BD26:BD30)</f>
        <v>0</v>
      </c>
      <c r="BE31" s="222">
        <f>SUM(BE26:BE30)</f>
        <v>0</v>
      </c>
    </row>
    <row r="32" spans="1:104" x14ac:dyDescent="0.25">
      <c r="A32" s="188" t="s">
        <v>72</v>
      </c>
      <c r="B32" s="189" t="s">
        <v>108</v>
      </c>
      <c r="C32" s="190" t="s">
        <v>109</v>
      </c>
      <c r="D32" s="191"/>
      <c r="E32" s="192"/>
      <c r="F32" s="192"/>
      <c r="G32" s="193"/>
      <c r="H32" s="194"/>
      <c r="I32" s="194"/>
      <c r="O32" s="195">
        <v>1</v>
      </c>
    </row>
    <row r="33" spans="1:104" ht="20.399999999999999" x14ac:dyDescent="0.25">
      <c r="A33" s="196">
        <v>6</v>
      </c>
      <c r="B33" s="197" t="s">
        <v>110</v>
      </c>
      <c r="C33" s="198" t="s">
        <v>111</v>
      </c>
      <c r="D33" s="199" t="s">
        <v>86</v>
      </c>
      <c r="E33" s="200">
        <v>795.4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1</v>
      </c>
      <c r="AC33" s="167">
        <v>1</v>
      </c>
      <c r="AZ33" s="167">
        <v>1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1</v>
      </c>
      <c r="CZ33" s="167">
        <v>0</v>
      </c>
    </row>
    <row r="34" spans="1:104" x14ac:dyDescent="0.25">
      <c r="A34" s="203"/>
      <c r="B34" s="209"/>
      <c r="C34" s="210" t="s">
        <v>100</v>
      </c>
      <c r="D34" s="211"/>
      <c r="E34" s="212">
        <v>238.2</v>
      </c>
      <c r="F34" s="213"/>
      <c r="G34" s="214"/>
      <c r="M34" s="208" t="s">
        <v>100</v>
      </c>
      <c r="O34" s="195"/>
    </row>
    <row r="35" spans="1:104" x14ac:dyDescent="0.25">
      <c r="A35" s="203"/>
      <c r="B35" s="209"/>
      <c r="C35" s="210" t="s">
        <v>96</v>
      </c>
      <c r="D35" s="211"/>
      <c r="E35" s="212">
        <v>321.39999999999998</v>
      </c>
      <c r="F35" s="213"/>
      <c r="G35" s="214"/>
      <c r="M35" s="208" t="s">
        <v>96</v>
      </c>
      <c r="O35" s="195"/>
    </row>
    <row r="36" spans="1:104" x14ac:dyDescent="0.25">
      <c r="A36" s="203"/>
      <c r="B36" s="209"/>
      <c r="C36" s="210" t="s">
        <v>97</v>
      </c>
      <c r="D36" s="211"/>
      <c r="E36" s="212">
        <v>235.8</v>
      </c>
      <c r="F36" s="213"/>
      <c r="G36" s="214"/>
      <c r="M36" s="208" t="s">
        <v>97</v>
      </c>
      <c r="O36" s="195"/>
    </row>
    <row r="37" spans="1:104" x14ac:dyDescent="0.25">
      <c r="A37" s="196">
        <v>7</v>
      </c>
      <c r="B37" s="197" t="s">
        <v>112</v>
      </c>
      <c r="C37" s="198" t="s">
        <v>113</v>
      </c>
      <c r="D37" s="199" t="s">
        <v>114</v>
      </c>
      <c r="E37" s="200">
        <v>542.33000000000004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1</v>
      </c>
      <c r="AC37" s="167">
        <v>1</v>
      </c>
      <c r="AZ37" s="167">
        <v>1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1</v>
      </c>
      <c r="CZ37" s="167">
        <v>0</v>
      </c>
    </row>
    <row r="38" spans="1:104" x14ac:dyDescent="0.25">
      <c r="A38" s="203"/>
      <c r="B38" s="209"/>
      <c r="C38" s="210" t="s">
        <v>115</v>
      </c>
      <c r="D38" s="211"/>
      <c r="E38" s="212">
        <v>151.4</v>
      </c>
      <c r="F38" s="213"/>
      <c r="G38" s="214"/>
      <c r="M38" s="208" t="s">
        <v>115</v>
      </c>
      <c r="O38" s="195"/>
    </row>
    <row r="39" spans="1:104" x14ac:dyDescent="0.25">
      <c r="A39" s="203"/>
      <c r="B39" s="209"/>
      <c r="C39" s="210" t="s">
        <v>116</v>
      </c>
      <c r="D39" s="211"/>
      <c r="E39" s="212">
        <v>253.53</v>
      </c>
      <c r="F39" s="213"/>
      <c r="G39" s="214"/>
      <c r="M39" s="208" t="s">
        <v>116</v>
      </c>
      <c r="O39" s="195"/>
    </row>
    <row r="40" spans="1:104" x14ac:dyDescent="0.25">
      <c r="A40" s="203"/>
      <c r="B40" s="209"/>
      <c r="C40" s="210" t="s">
        <v>117</v>
      </c>
      <c r="D40" s="211"/>
      <c r="E40" s="212">
        <v>137.4</v>
      </c>
      <c r="F40" s="213"/>
      <c r="G40" s="214"/>
      <c r="M40" s="208" t="s">
        <v>117</v>
      </c>
      <c r="O40" s="195"/>
    </row>
    <row r="41" spans="1:104" x14ac:dyDescent="0.25">
      <c r="A41" s="196">
        <v>8</v>
      </c>
      <c r="B41" s="197" t="s">
        <v>118</v>
      </c>
      <c r="C41" s="198" t="s">
        <v>119</v>
      </c>
      <c r="D41" s="199" t="s">
        <v>120</v>
      </c>
      <c r="E41" s="200">
        <v>10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1</v>
      </c>
      <c r="AC41" s="167">
        <v>1</v>
      </c>
      <c r="AZ41" s="167">
        <v>1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1</v>
      </c>
      <c r="CZ41" s="167">
        <v>0</v>
      </c>
    </row>
    <row r="42" spans="1:104" x14ac:dyDescent="0.25">
      <c r="A42" s="215"/>
      <c r="B42" s="216" t="s">
        <v>73</v>
      </c>
      <c r="C42" s="217" t="str">
        <f>CONCATENATE(B32," ",C32)</f>
        <v>96 Bourání konstrukcí</v>
      </c>
      <c r="D42" s="218"/>
      <c r="E42" s="219"/>
      <c r="F42" s="220"/>
      <c r="G42" s="221">
        <f>SUM(G32:G41)</f>
        <v>0</v>
      </c>
      <c r="O42" s="195">
        <v>4</v>
      </c>
      <c r="BA42" s="222">
        <f>SUM(BA32:BA41)</f>
        <v>0</v>
      </c>
      <c r="BB42" s="222">
        <f>SUM(BB32:BB41)</f>
        <v>0</v>
      </c>
      <c r="BC42" s="222">
        <f>SUM(BC32:BC41)</f>
        <v>0</v>
      </c>
      <c r="BD42" s="222">
        <f>SUM(BD32:BD41)</f>
        <v>0</v>
      </c>
      <c r="BE42" s="222">
        <f>SUM(BE32:BE41)</f>
        <v>0</v>
      </c>
    </row>
    <row r="43" spans="1:104" x14ac:dyDescent="0.25">
      <c r="A43" s="188" t="s">
        <v>72</v>
      </c>
      <c r="B43" s="189" t="s">
        <v>121</v>
      </c>
      <c r="C43" s="190" t="s">
        <v>122</v>
      </c>
      <c r="D43" s="191"/>
      <c r="E43" s="192"/>
      <c r="F43" s="192"/>
      <c r="G43" s="193"/>
      <c r="H43" s="194"/>
      <c r="I43" s="194"/>
      <c r="O43" s="195">
        <v>1</v>
      </c>
    </row>
    <row r="44" spans="1:104" x14ac:dyDescent="0.25">
      <c r="A44" s="196">
        <v>9</v>
      </c>
      <c r="B44" s="197" t="s">
        <v>123</v>
      </c>
      <c r="C44" s="198" t="s">
        <v>124</v>
      </c>
      <c r="D44" s="199" t="s">
        <v>86</v>
      </c>
      <c r="E44" s="200">
        <v>162.69900000000001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1</v>
      </c>
      <c r="AC44" s="167">
        <v>1</v>
      </c>
      <c r="AZ44" s="167">
        <v>1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1</v>
      </c>
      <c r="CZ44" s="167">
        <v>0</v>
      </c>
    </row>
    <row r="45" spans="1:104" x14ac:dyDescent="0.25">
      <c r="A45" s="203"/>
      <c r="B45" s="209"/>
      <c r="C45" s="210" t="s">
        <v>88</v>
      </c>
      <c r="D45" s="211"/>
      <c r="E45" s="212">
        <v>45.42</v>
      </c>
      <c r="F45" s="213"/>
      <c r="G45" s="214"/>
      <c r="M45" s="208" t="s">
        <v>88</v>
      </c>
      <c r="O45" s="195"/>
    </row>
    <row r="46" spans="1:104" x14ac:dyDescent="0.25">
      <c r="A46" s="203"/>
      <c r="B46" s="209"/>
      <c r="C46" s="210" t="s">
        <v>89</v>
      </c>
      <c r="D46" s="211"/>
      <c r="E46" s="212">
        <v>76.058999999999997</v>
      </c>
      <c r="F46" s="213"/>
      <c r="G46" s="214"/>
      <c r="M46" s="208" t="s">
        <v>89</v>
      </c>
      <c r="O46" s="195"/>
    </row>
    <row r="47" spans="1:104" x14ac:dyDescent="0.25">
      <c r="A47" s="203"/>
      <c r="B47" s="209"/>
      <c r="C47" s="210" t="s">
        <v>90</v>
      </c>
      <c r="D47" s="211"/>
      <c r="E47" s="212">
        <v>41.22</v>
      </c>
      <c r="F47" s="213"/>
      <c r="G47" s="214"/>
      <c r="M47" s="208" t="s">
        <v>90</v>
      </c>
      <c r="O47" s="195"/>
    </row>
    <row r="48" spans="1:104" x14ac:dyDescent="0.25">
      <c r="A48" s="215"/>
      <c r="B48" s="216" t="s">
        <v>73</v>
      </c>
      <c r="C48" s="217" t="str">
        <f>CONCATENATE(B43," ",C43)</f>
        <v>97 Prorážení otvorů</v>
      </c>
      <c r="D48" s="218"/>
      <c r="E48" s="219"/>
      <c r="F48" s="220"/>
      <c r="G48" s="221">
        <f>SUM(G43:G47)</f>
        <v>0</v>
      </c>
      <c r="O48" s="195">
        <v>4</v>
      </c>
      <c r="BA48" s="222">
        <f>SUM(BA43:BA47)</f>
        <v>0</v>
      </c>
      <c r="BB48" s="222">
        <f>SUM(BB43:BB47)</f>
        <v>0</v>
      </c>
      <c r="BC48" s="222">
        <f>SUM(BC43:BC47)</f>
        <v>0</v>
      </c>
      <c r="BD48" s="222">
        <f>SUM(BD43:BD47)</f>
        <v>0</v>
      </c>
      <c r="BE48" s="222">
        <f>SUM(BE43:BE47)</f>
        <v>0</v>
      </c>
    </row>
    <row r="49" spans="1:104" x14ac:dyDescent="0.25">
      <c r="A49" s="188" t="s">
        <v>72</v>
      </c>
      <c r="B49" s="189" t="s">
        <v>125</v>
      </c>
      <c r="C49" s="190" t="s">
        <v>126</v>
      </c>
      <c r="D49" s="191"/>
      <c r="E49" s="192"/>
      <c r="F49" s="192"/>
      <c r="G49" s="193"/>
      <c r="H49" s="194"/>
      <c r="I49" s="194"/>
      <c r="O49" s="195">
        <v>1</v>
      </c>
    </row>
    <row r="50" spans="1:104" x14ac:dyDescent="0.25">
      <c r="A50" s="196">
        <v>10</v>
      </c>
      <c r="B50" s="197" t="s">
        <v>127</v>
      </c>
      <c r="C50" s="198" t="s">
        <v>128</v>
      </c>
      <c r="D50" s="199" t="s">
        <v>129</v>
      </c>
      <c r="E50" s="200">
        <v>20.754732090000001</v>
      </c>
      <c r="F50" s="200">
        <v>0</v>
      </c>
      <c r="G50" s="201">
        <f>E50*F50</f>
        <v>0</v>
      </c>
      <c r="O50" s="195">
        <v>2</v>
      </c>
      <c r="AA50" s="167">
        <v>7</v>
      </c>
      <c r="AB50" s="167">
        <v>1</v>
      </c>
      <c r="AC50" s="167">
        <v>2</v>
      </c>
      <c r="AZ50" s="167">
        <v>1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7</v>
      </c>
      <c r="CB50" s="202">
        <v>1</v>
      </c>
      <c r="CZ50" s="167">
        <v>0</v>
      </c>
    </row>
    <row r="51" spans="1:104" x14ac:dyDescent="0.25">
      <c r="A51" s="215"/>
      <c r="B51" s="216" t="s">
        <v>73</v>
      </c>
      <c r="C51" s="217" t="str">
        <f>CONCATENATE(B49," ",C49)</f>
        <v>99 Staveništní přesun hmot</v>
      </c>
      <c r="D51" s="218"/>
      <c r="E51" s="219"/>
      <c r="F51" s="220"/>
      <c r="G51" s="221">
        <f>SUM(G49:G50)</f>
        <v>0</v>
      </c>
      <c r="O51" s="195">
        <v>4</v>
      </c>
      <c r="BA51" s="222">
        <f>SUM(BA49:BA50)</f>
        <v>0</v>
      </c>
      <c r="BB51" s="222">
        <f>SUM(BB49:BB50)</f>
        <v>0</v>
      </c>
      <c r="BC51" s="222">
        <f>SUM(BC49:BC50)</f>
        <v>0</v>
      </c>
      <c r="BD51" s="222">
        <f>SUM(BD49:BD50)</f>
        <v>0</v>
      </c>
      <c r="BE51" s="222">
        <f>SUM(BE49:BE50)</f>
        <v>0</v>
      </c>
    </row>
    <row r="52" spans="1:104" x14ac:dyDescent="0.25">
      <c r="A52" s="188" t="s">
        <v>72</v>
      </c>
      <c r="B52" s="189" t="s">
        <v>130</v>
      </c>
      <c r="C52" s="190" t="s">
        <v>131</v>
      </c>
      <c r="D52" s="191"/>
      <c r="E52" s="192"/>
      <c r="F52" s="192"/>
      <c r="G52" s="193"/>
      <c r="H52" s="194"/>
      <c r="I52" s="194"/>
      <c r="O52" s="195">
        <v>1</v>
      </c>
    </row>
    <row r="53" spans="1:104" x14ac:dyDescent="0.25">
      <c r="A53" s="196">
        <v>11</v>
      </c>
      <c r="B53" s="197" t="s">
        <v>132</v>
      </c>
      <c r="C53" s="198" t="s">
        <v>133</v>
      </c>
      <c r="D53" s="199" t="s">
        <v>120</v>
      </c>
      <c r="E53" s="200">
        <v>10</v>
      </c>
      <c r="F53" s="200">
        <v>0</v>
      </c>
      <c r="G53" s="201">
        <f>E53*F53</f>
        <v>0</v>
      </c>
      <c r="O53" s="195">
        <v>2</v>
      </c>
      <c r="AA53" s="167">
        <v>1</v>
      </c>
      <c r="AB53" s="167">
        <v>7</v>
      </c>
      <c r="AC53" s="167">
        <v>7</v>
      </c>
      <c r="AZ53" s="167">
        <v>2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1</v>
      </c>
      <c r="CB53" s="202">
        <v>7</v>
      </c>
      <c r="CZ53" s="167">
        <v>0</v>
      </c>
    </row>
    <row r="54" spans="1:104" x14ac:dyDescent="0.25">
      <c r="A54" s="203"/>
      <c r="B54" s="209"/>
      <c r="C54" s="210" t="s">
        <v>134</v>
      </c>
      <c r="D54" s="211"/>
      <c r="E54" s="212">
        <v>3</v>
      </c>
      <c r="F54" s="213"/>
      <c r="G54" s="214"/>
      <c r="M54" s="208" t="s">
        <v>134</v>
      </c>
      <c r="O54" s="195"/>
    </row>
    <row r="55" spans="1:104" x14ac:dyDescent="0.25">
      <c r="A55" s="203"/>
      <c r="B55" s="209"/>
      <c r="C55" s="210" t="s">
        <v>135</v>
      </c>
      <c r="D55" s="211"/>
      <c r="E55" s="212">
        <v>7</v>
      </c>
      <c r="F55" s="213"/>
      <c r="G55" s="214"/>
      <c r="M55" s="208" t="s">
        <v>135</v>
      </c>
      <c r="O55" s="195"/>
    </row>
    <row r="56" spans="1:104" x14ac:dyDescent="0.25">
      <c r="A56" s="196">
        <v>12</v>
      </c>
      <c r="B56" s="197" t="s">
        <v>136</v>
      </c>
      <c r="C56" s="198" t="s">
        <v>137</v>
      </c>
      <c r="D56" s="199" t="s">
        <v>120</v>
      </c>
      <c r="E56" s="200">
        <v>10</v>
      </c>
      <c r="F56" s="200">
        <v>0</v>
      </c>
      <c r="G56" s="201">
        <f>E56*F56</f>
        <v>0</v>
      </c>
      <c r="O56" s="195">
        <v>2</v>
      </c>
      <c r="AA56" s="167">
        <v>1</v>
      </c>
      <c r="AB56" s="167">
        <v>7</v>
      </c>
      <c r="AC56" s="167">
        <v>7</v>
      </c>
      <c r="AZ56" s="167">
        <v>2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1</v>
      </c>
      <c r="CB56" s="202">
        <v>7</v>
      </c>
      <c r="CZ56" s="167">
        <v>0</v>
      </c>
    </row>
    <row r="57" spans="1:104" x14ac:dyDescent="0.25">
      <c r="A57" s="196">
        <v>13</v>
      </c>
      <c r="B57" s="197" t="s">
        <v>138</v>
      </c>
      <c r="C57" s="198" t="s">
        <v>139</v>
      </c>
      <c r="D57" s="199" t="s">
        <v>120</v>
      </c>
      <c r="E57" s="200">
        <v>10</v>
      </c>
      <c r="F57" s="200">
        <v>0</v>
      </c>
      <c r="G57" s="201">
        <f>E57*F57</f>
        <v>0</v>
      </c>
      <c r="O57" s="195">
        <v>2</v>
      </c>
      <c r="AA57" s="167">
        <v>1</v>
      </c>
      <c r="AB57" s="167">
        <v>7</v>
      </c>
      <c r="AC57" s="167">
        <v>7</v>
      </c>
      <c r="AZ57" s="167">
        <v>2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1</v>
      </c>
      <c r="CB57" s="202">
        <v>7</v>
      </c>
      <c r="CZ57" s="167">
        <v>1.0000000000000001E-5</v>
      </c>
    </row>
    <row r="58" spans="1:104" x14ac:dyDescent="0.25">
      <c r="A58" s="196">
        <v>14</v>
      </c>
      <c r="B58" s="197" t="s">
        <v>140</v>
      </c>
      <c r="C58" s="198" t="s">
        <v>141</v>
      </c>
      <c r="D58" s="199" t="s">
        <v>120</v>
      </c>
      <c r="E58" s="200">
        <v>10</v>
      </c>
      <c r="F58" s="200">
        <v>0</v>
      </c>
      <c r="G58" s="201">
        <f>E58*F58</f>
        <v>0</v>
      </c>
      <c r="O58" s="195">
        <v>2</v>
      </c>
      <c r="AA58" s="167">
        <v>12</v>
      </c>
      <c r="AB58" s="167">
        <v>0</v>
      </c>
      <c r="AC58" s="167">
        <v>2</v>
      </c>
      <c r="AZ58" s="167">
        <v>2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202">
        <v>12</v>
      </c>
      <c r="CB58" s="202">
        <v>0</v>
      </c>
      <c r="CZ58" s="167">
        <v>4.4000000000000002E-4</v>
      </c>
    </row>
    <row r="59" spans="1:104" x14ac:dyDescent="0.25">
      <c r="A59" s="196">
        <v>15</v>
      </c>
      <c r="B59" s="197" t="s">
        <v>142</v>
      </c>
      <c r="C59" s="198" t="s">
        <v>143</v>
      </c>
      <c r="D59" s="199" t="s">
        <v>120</v>
      </c>
      <c r="E59" s="200">
        <v>10</v>
      </c>
      <c r="F59" s="200">
        <v>0</v>
      </c>
      <c r="G59" s="201">
        <f>E59*F59</f>
        <v>0</v>
      </c>
      <c r="O59" s="195">
        <v>2</v>
      </c>
      <c r="AA59" s="167">
        <v>12</v>
      </c>
      <c r="AB59" s="167">
        <v>0</v>
      </c>
      <c r="AC59" s="167">
        <v>49</v>
      </c>
      <c r="AZ59" s="167">
        <v>2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12</v>
      </c>
      <c r="CB59" s="202">
        <v>0</v>
      </c>
      <c r="CZ59" s="167">
        <v>0</v>
      </c>
    </row>
    <row r="60" spans="1:104" x14ac:dyDescent="0.25">
      <c r="A60" s="196">
        <v>16</v>
      </c>
      <c r="B60" s="197" t="s">
        <v>144</v>
      </c>
      <c r="C60" s="198" t="s">
        <v>145</v>
      </c>
      <c r="D60" s="199" t="s">
        <v>120</v>
      </c>
      <c r="E60" s="200">
        <v>3</v>
      </c>
      <c r="F60" s="200">
        <v>0</v>
      </c>
      <c r="G60" s="201">
        <f>E60*F60</f>
        <v>0</v>
      </c>
      <c r="O60" s="195">
        <v>2</v>
      </c>
      <c r="AA60" s="167">
        <v>3</v>
      </c>
      <c r="AB60" s="167">
        <v>7</v>
      </c>
      <c r="AC60" s="167" t="s">
        <v>144</v>
      </c>
      <c r="AZ60" s="167">
        <v>2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202">
        <v>3</v>
      </c>
      <c r="CB60" s="202">
        <v>7</v>
      </c>
      <c r="CZ60" s="167">
        <v>8.0000000000000004E-4</v>
      </c>
    </row>
    <row r="61" spans="1:104" x14ac:dyDescent="0.25">
      <c r="A61" s="203"/>
      <c r="B61" s="209"/>
      <c r="C61" s="210" t="s">
        <v>134</v>
      </c>
      <c r="D61" s="211"/>
      <c r="E61" s="212">
        <v>3</v>
      </c>
      <c r="F61" s="213"/>
      <c r="G61" s="214"/>
      <c r="M61" s="208" t="s">
        <v>134</v>
      </c>
      <c r="O61" s="195"/>
    </row>
    <row r="62" spans="1:104" x14ac:dyDescent="0.25">
      <c r="A62" s="196">
        <v>17</v>
      </c>
      <c r="B62" s="197" t="s">
        <v>146</v>
      </c>
      <c r="C62" s="198" t="s">
        <v>147</v>
      </c>
      <c r="D62" s="199" t="s">
        <v>120</v>
      </c>
      <c r="E62" s="200">
        <v>7</v>
      </c>
      <c r="F62" s="200">
        <v>0</v>
      </c>
      <c r="G62" s="201">
        <f>E62*F62</f>
        <v>0</v>
      </c>
      <c r="O62" s="195">
        <v>2</v>
      </c>
      <c r="AA62" s="167">
        <v>3</v>
      </c>
      <c r="AB62" s="167">
        <v>7</v>
      </c>
      <c r="AC62" s="167" t="s">
        <v>146</v>
      </c>
      <c r="AZ62" s="167">
        <v>2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3</v>
      </c>
      <c r="CB62" s="202">
        <v>7</v>
      </c>
      <c r="CZ62" s="167">
        <v>8.0000000000000004E-4</v>
      </c>
    </row>
    <row r="63" spans="1:104" x14ac:dyDescent="0.25">
      <c r="A63" s="203"/>
      <c r="B63" s="209"/>
      <c r="C63" s="210" t="s">
        <v>135</v>
      </c>
      <c r="D63" s="211"/>
      <c r="E63" s="212">
        <v>7</v>
      </c>
      <c r="F63" s="213"/>
      <c r="G63" s="214"/>
      <c r="M63" s="208" t="s">
        <v>135</v>
      </c>
      <c r="O63" s="195"/>
    </row>
    <row r="64" spans="1:104" x14ac:dyDescent="0.25">
      <c r="A64" s="196">
        <v>18</v>
      </c>
      <c r="B64" s="197" t="s">
        <v>148</v>
      </c>
      <c r="C64" s="198" t="s">
        <v>149</v>
      </c>
      <c r="D64" s="199" t="s">
        <v>120</v>
      </c>
      <c r="E64" s="200">
        <v>10</v>
      </c>
      <c r="F64" s="200">
        <v>0</v>
      </c>
      <c r="G64" s="201">
        <f>E64*F64</f>
        <v>0</v>
      </c>
      <c r="O64" s="195">
        <v>2</v>
      </c>
      <c r="AA64" s="167">
        <v>3</v>
      </c>
      <c r="AB64" s="167">
        <v>7</v>
      </c>
      <c r="AC64" s="167">
        <v>61168803</v>
      </c>
      <c r="AZ64" s="167">
        <v>2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3</v>
      </c>
      <c r="CB64" s="202">
        <v>7</v>
      </c>
      <c r="CZ64" s="167">
        <v>0.02</v>
      </c>
    </row>
    <row r="65" spans="1:104" x14ac:dyDescent="0.25">
      <c r="A65" s="203"/>
      <c r="B65" s="204"/>
      <c r="C65" s="205" t="s">
        <v>150</v>
      </c>
      <c r="D65" s="206"/>
      <c r="E65" s="206"/>
      <c r="F65" s="206"/>
      <c r="G65" s="207"/>
      <c r="L65" s="208" t="s">
        <v>150</v>
      </c>
      <c r="O65" s="195">
        <v>3</v>
      </c>
    </row>
    <row r="66" spans="1:104" x14ac:dyDescent="0.25">
      <c r="A66" s="203"/>
      <c r="B66" s="209"/>
      <c r="C66" s="210" t="s">
        <v>134</v>
      </c>
      <c r="D66" s="211"/>
      <c r="E66" s="212">
        <v>3</v>
      </c>
      <c r="F66" s="213"/>
      <c r="G66" s="214"/>
      <c r="M66" s="208" t="s">
        <v>134</v>
      </c>
      <c r="O66" s="195"/>
    </row>
    <row r="67" spans="1:104" x14ac:dyDescent="0.25">
      <c r="A67" s="203"/>
      <c r="B67" s="209"/>
      <c r="C67" s="210" t="s">
        <v>135</v>
      </c>
      <c r="D67" s="211"/>
      <c r="E67" s="212">
        <v>7</v>
      </c>
      <c r="F67" s="213"/>
      <c r="G67" s="214"/>
      <c r="M67" s="208" t="s">
        <v>135</v>
      </c>
      <c r="O67" s="195"/>
    </row>
    <row r="68" spans="1:104" x14ac:dyDescent="0.25">
      <c r="A68" s="196">
        <v>19</v>
      </c>
      <c r="B68" s="197" t="s">
        <v>151</v>
      </c>
      <c r="C68" s="198" t="s">
        <v>152</v>
      </c>
      <c r="D68" s="199" t="s">
        <v>120</v>
      </c>
      <c r="E68" s="200">
        <v>10</v>
      </c>
      <c r="F68" s="200">
        <v>0</v>
      </c>
      <c r="G68" s="201">
        <f>E68*F68</f>
        <v>0</v>
      </c>
      <c r="O68" s="195">
        <v>2</v>
      </c>
      <c r="AA68" s="167">
        <v>3</v>
      </c>
      <c r="AB68" s="167">
        <v>7</v>
      </c>
      <c r="AC68" s="167">
        <v>61187161</v>
      </c>
      <c r="AZ68" s="167">
        <v>2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202">
        <v>3</v>
      </c>
      <c r="CB68" s="202">
        <v>7</v>
      </c>
      <c r="CZ68" s="167">
        <v>1.6100000000000001E-3</v>
      </c>
    </row>
    <row r="69" spans="1:104" x14ac:dyDescent="0.25">
      <c r="A69" s="196">
        <v>20</v>
      </c>
      <c r="B69" s="197" t="s">
        <v>153</v>
      </c>
      <c r="C69" s="198" t="s">
        <v>154</v>
      </c>
      <c r="D69" s="199" t="s">
        <v>129</v>
      </c>
      <c r="E69" s="200">
        <v>0.2286</v>
      </c>
      <c r="F69" s="200">
        <v>0</v>
      </c>
      <c r="G69" s="201">
        <f>E69*F69</f>
        <v>0</v>
      </c>
      <c r="O69" s="195">
        <v>2</v>
      </c>
      <c r="AA69" s="167">
        <v>7</v>
      </c>
      <c r="AB69" s="167">
        <v>1001</v>
      </c>
      <c r="AC69" s="167">
        <v>5</v>
      </c>
      <c r="AZ69" s="167">
        <v>2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7</v>
      </c>
      <c r="CB69" s="202">
        <v>1001</v>
      </c>
      <c r="CZ69" s="167">
        <v>0</v>
      </c>
    </row>
    <row r="70" spans="1:104" x14ac:dyDescent="0.25">
      <c r="A70" s="215"/>
      <c r="B70" s="216" t="s">
        <v>73</v>
      </c>
      <c r="C70" s="217" t="str">
        <f>CONCATENATE(B52," ",C52)</f>
        <v>766 Konstrukce truhlářské</v>
      </c>
      <c r="D70" s="218"/>
      <c r="E70" s="219"/>
      <c r="F70" s="220"/>
      <c r="G70" s="221">
        <f>SUM(G52:G69)</f>
        <v>0</v>
      </c>
      <c r="O70" s="195">
        <v>4</v>
      </c>
      <c r="BA70" s="222">
        <f>SUM(BA52:BA69)</f>
        <v>0</v>
      </c>
      <c r="BB70" s="222">
        <f>SUM(BB52:BB69)</f>
        <v>0</v>
      </c>
      <c r="BC70" s="222">
        <f>SUM(BC52:BC69)</f>
        <v>0</v>
      </c>
      <c r="BD70" s="222">
        <f>SUM(BD52:BD69)</f>
        <v>0</v>
      </c>
      <c r="BE70" s="222">
        <f>SUM(BE52:BE69)</f>
        <v>0</v>
      </c>
    </row>
    <row r="71" spans="1:104" x14ac:dyDescent="0.25">
      <c r="A71" s="188" t="s">
        <v>72</v>
      </c>
      <c r="B71" s="189" t="s">
        <v>155</v>
      </c>
      <c r="C71" s="190" t="s">
        <v>156</v>
      </c>
      <c r="D71" s="191"/>
      <c r="E71" s="192"/>
      <c r="F71" s="192"/>
      <c r="G71" s="193"/>
      <c r="H71" s="194"/>
      <c r="I71" s="194"/>
      <c r="O71" s="195">
        <v>1</v>
      </c>
    </row>
    <row r="72" spans="1:104" ht="20.399999999999999" x14ac:dyDescent="0.25">
      <c r="A72" s="196">
        <v>21</v>
      </c>
      <c r="B72" s="197" t="s">
        <v>157</v>
      </c>
      <c r="C72" s="198" t="s">
        <v>158</v>
      </c>
      <c r="D72" s="199" t="s">
        <v>86</v>
      </c>
      <c r="E72" s="200">
        <v>101</v>
      </c>
      <c r="F72" s="200">
        <v>0</v>
      </c>
      <c r="G72" s="201">
        <f>E72*F72</f>
        <v>0</v>
      </c>
      <c r="O72" s="195">
        <v>2</v>
      </c>
      <c r="AA72" s="167">
        <v>2</v>
      </c>
      <c r="AB72" s="167">
        <v>0</v>
      </c>
      <c r="AC72" s="167">
        <v>0</v>
      </c>
      <c r="AZ72" s="167">
        <v>2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2</v>
      </c>
      <c r="CB72" s="202">
        <v>0</v>
      </c>
      <c r="CZ72" s="167">
        <v>9.6500000000000006E-3</v>
      </c>
    </row>
    <row r="73" spans="1:104" x14ac:dyDescent="0.25">
      <c r="A73" s="203"/>
      <c r="B73" s="204"/>
      <c r="C73" s="205" t="s">
        <v>159</v>
      </c>
      <c r="D73" s="206"/>
      <c r="E73" s="206"/>
      <c r="F73" s="206"/>
      <c r="G73" s="207"/>
      <c r="L73" s="208" t="s">
        <v>159</v>
      </c>
      <c r="O73" s="195">
        <v>3</v>
      </c>
    </row>
    <row r="74" spans="1:104" x14ac:dyDescent="0.25">
      <c r="A74" s="203"/>
      <c r="B74" s="204"/>
      <c r="C74" s="205" t="s">
        <v>160</v>
      </c>
      <c r="D74" s="206"/>
      <c r="E74" s="206"/>
      <c r="F74" s="206"/>
      <c r="G74" s="207"/>
      <c r="L74" s="208" t="s">
        <v>160</v>
      </c>
      <c r="O74" s="195">
        <v>3</v>
      </c>
    </row>
    <row r="75" spans="1:104" x14ac:dyDescent="0.25">
      <c r="A75" s="203"/>
      <c r="B75" s="204"/>
      <c r="C75" s="205" t="s">
        <v>161</v>
      </c>
      <c r="D75" s="206"/>
      <c r="E75" s="206"/>
      <c r="F75" s="206"/>
      <c r="G75" s="207"/>
      <c r="L75" s="208" t="s">
        <v>161</v>
      </c>
      <c r="O75" s="195">
        <v>3</v>
      </c>
    </row>
    <row r="76" spans="1:104" x14ac:dyDescent="0.25">
      <c r="A76" s="203"/>
      <c r="B76" s="204"/>
      <c r="C76" s="205" t="s">
        <v>162</v>
      </c>
      <c r="D76" s="206"/>
      <c r="E76" s="206"/>
      <c r="F76" s="206"/>
      <c r="G76" s="207"/>
      <c r="L76" s="208" t="s">
        <v>162</v>
      </c>
      <c r="O76" s="195">
        <v>3</v>
      </c>
    </row>
    <row r="77" spans="1:104" x14ac:dyDescent="0.25">
      <c r="A77" s="203"/>
      <c r="B77" s="204"/>
      <c r="C77" s="205" t="s">
        <v>163</v>
      </c>
      <c r="D77" s="206"/>
      <c r="E77" s="206"/>
      <c r="F77" s="206"/>
      <c r="G77" s="207"/>
      <c r="L77" s="208" t="s">
        <v>163</v>
      </c>
      <c r="O77" s="195">
        <v>3</v>
      </c>
    </row>
    <row r="78" spans="1:104" x14ac:dyDescent="0.25">
      <c r="A78" s="203"/>
      <c r="B78" s="204"/>
      <c r="C78" s="205" t="s">
        <v>164</v>
      </c>
      <c r="D78" s="206"/>
      <c r="E78" s="206"/>
      <c r="F78" s="206"/>
      <c r="G78" s="207"/>
      <c r="L78" s="208" t="s">
        <v>164</v>
      </c>
      <c r="O78" s="195">
        <v>3</v>
      </c>
    </row>
    <row r="79" spans="1:104" x14ac:dyDescent="0.25">
      <c r="A79" s="203"/>
      <c r="B79" s="209"/>
      <c r="C79" s="210" t="s">
        <v>165</v>
      </c>
      <c r="D79" s="211"/>
      <c r="E79" s="212">
        <v>101</v>
      </c>
      <c r="F79" s="213"/>
      <c r="G79" s="214"/>
      <c r="M79" s="208" t="s">
        <v>165</v>
      </c>
      <c r="O79" s="195"/>
    </row>
    <row r="80" spans="1:104" x14ac:dyDescent="0.25">
      <c r="A80" s="215"/>
      <c r="B80" s="216" t="s">
        <v>73</v>
      </c>
      <c r="C80" s="217" t="str">
        <f>CONCATENATE(B71," ",C71)</f>
        <v>775 Podlahy vlysové a parketové</v>
      </c>
      <c r="D80" s="218"/>
      <c r="E80" s="219"/>
      <c r="F80" s="220"/>
      <c r="G80" s="221">
        <f>SUM(G71:G79)</f>
        <v>0</v>
      </c>
      <c r="O80" s="195">
        <v>4</v>
      </c>
      <c r="BA80" s="222">
        <f>SUM(BA71:BA79)</f>
        <v>0</v>
      </c>
      <c r="BB80" s="222">
        <f>SUM(BB71:BB79)</f>
        <v>0</v>
      </c>
      <c r="BC80" s="222">
        <f>SUM(BC71:BC79)</f>
        <v>0</v>
      </c>
      <c r="BD80" s="222">
        <f>SUM(BD71:BD79)</f>
        <v>0</v>
      </c>
      <c r="BE80" s="222">
        <f>SUM(BE71:BE79)</f>
        <v>0</v>
      </c>
    </row>
    <row r="81" spans="1:104" x14ac:dyDescent="0.25">
      <c r="A81" s="188" t="s">
        <v>72</v>
      </c>
      <c r="B81" s="189" t="s">
        <v>166</v>
      </c>
      <c r="C81" s="190" t="s">
        <v>167</v>
      </c>
      <c r="D81" s="191"/>
      <c r="E81" s="192"/>
      <c r="F81" s="192"/>
      <c r="G81" s="193"/>
      <c r="H81" s="194"/>
      <c r="I81" s="194"/>
      <c r="O81" s="195">
        <v>1</v>
      </c>
    </row>
    <row r="82" spans="1:104" x14ac:dyDescent="0.25">
      <c r="A82" s="196">
        <v>22</v>
      </c>
      <c r="B82" s="197" t="s">
        <v>168</v>
      </c>
      <c r="C82" s="198" t="s">
        <v>169</v>
      </c>
      <c r="D82" s="199" t="s">
        <v>114</v>
      </c>
      <c r="E82" s="200">
        <v>13.4</v>
      </c>
      <c r="F82" s="200">
        <v>0</v>
      </c>
      <c r="G82" s="201">
        <f>E82*F82</f>
        <v>0</v>
      </c>
      <c r="O82" s="195">
        <v>2</v>
      </c>
      <c r="AA82" s="167">
        <v>1</v>
      </c>
      <c r="AB82" s="167">
        <v>7</v>
      </c>
      <c r="AC82" s="167">
        <v>7</v>
      </c>
      <c r="AZ82" s="167">
        <v>2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202">
        <v>1</v>
      </c>
      <c r="CB82" s="202">
        <v>7</v>
      </c>
      <c r="CZ82" s="167">
        <v>7.3999999999999999E-4</v>
      </c>
    </row>
    <row r="83" spans="1:104" x14ac:dyDescent="0.25">
      <c r="A83" s="203"/>
      <c r="B83" s="209"/>
      <c r="C83" s="210" t="s">
        <v>170</v>
      </c>
      <c r="D83" s="211"/>
      <c r="E83" s="212">
        <v>13.4</v>
      </c>
      <c r="F83" s="213"/>
      <c r="G83" s="214"/>
      <c r="M83" s="208" t="s">
        <v>170</v>
      </c>
      <c r="O83" s="195"/>
    </row>
    <row r="84" spans="1:104" x14ac:dyDescent="0.25">
      <c r="A84" s="196">
        <v>23</v>
      </c>
      <c r="B84" s="197" t="s">
        <v>171</v>
      </c>
      <c r="C84" s="198" t="s">
        <v>172</v>
      </c>
      <c r="D84" s="199" t="s">
        <v>114</v>
      </c>
      <c r="E84" s="200">
        <v>542.33000000000004</v>
      </c>
      <c r="F84" s="200">
        <v>0</v>
      </c>
      <c r="G84" s="201">
        <f>E84*F84</f>
        <v>0</v>
      </c>
      <c r="O84" s="195">
        <v>2</v>
      </c>
      <c r="AA84" s="167">
        <v>1</v>
      </c>
      <c r="AB84" s="167">
        <v>7</v>
      </c>
      <c r="AC84" s="167">
        <v>7</v>
      </c>
      <c r="AZ84" s="167">
        <v>2</v>
      </c>
      <c r="BA84" s="167">
        <f>IF(AZ84=1,G84,0)</f>
        <v>0</v>
      </c>
      <c r="BB84" s="167">
        <f>IF(AZ84=2,G84,0)</f>
        <v>0</v>
      </c>
      <c r="BC84" s="167">
        <f>IF(AZ84=3,G84,0)</f>
        <v>0</v>
      </c>
      <c r="BD84" s="167">
        <f>IF(AZ84=4,G84,0)</f>
        <v>0</v>
      </c>
      <c r="BE84" s="167">
        <f>IF(AZ84=5,G84,0)</f>
        <v>0</v>
      </c>
      <c r="CA84" s="202">
        <v>1</v>
      </c>
      <c r="CB84" s="202">
        <v>7</v>
      </c>
      <c r="CZ84" s="167">
        <v>0</v>
      </c>
    </row>
    <row r="85" spans="1:104" x14ac:dyDescent="0.25">
      <c r="A85" s="203"/>
      <c r="B85" s="209"/>
      <c r="C85" s="210" t="s">
        <v>173</v>
      </c>
      <c r="D85" s="211"/>
      <c r="E85" s="212">
        <v>31.5</v>
      </c>
      <c r="F85" s="213"/>
      <c r="G85" s="214"/>
      <c r="M85" s="208" t="s">
        <v>173</v>
      </c>
      <c r="O85" s="195"/>
    </row>
    <row r="86" spans="1:104" x14ac:dyDescent="0.25">
      <c r="A86" s="203"/>
      <c r="B86" s="209"/>
      <c r="C86" s="210" t="s">
        <v>174</v>
      </c>
      <c r="D86" s="211"/>
      <c r="E86" s="212">
        <v>25.5</v>
      </c>
      <c r="F86" s="213"/>
      <c r="G86" s="214"/>
      <c r="M86" s="208" t="s">
        <v>174</v>
      </c>
      <c r="O86" s="195"/>
    </row>
    <row r="87" spans="1:104" x14ac:dyDescent="0.25">
      <c r="A87" s="203"/>
      <c r="B87" s="209"/>
      <c r="C87" s="210" t="s">
        <v>175</v>
      </c>
      <c r="D87" s="211"/>
      <c r="E87" s="212">
        <v>37.5</v>
      </c>
      <c r="F87" s="213"/>
      <c r="G87" s="214"/>
      <c r="M87" s="208" t="s">
        <v>175</v>
      </c>
      <c r="O87" s="195"/>
    </row>
    <row r="88" spans="1:104" x14ac:dyDescent="0.25">
      <c r="A88" s="203"/>
      <c r="B88" s="209"/>
      <c r="C88" s="210" t="s">
        <v>176</v>
      </c>
      <c r="D88" s="211"/>
      <c r="E88" s="212">
        <v>20.399999999999999</v>
      </c>
      <c r="F88" s="213"/>
      <c r="G88" s="214"/>
      <c r="M88" s="208" t="s">
        <v>176</v>
      </c>
      <c r="O88" s="195"/>
    </row>
    <row r="89" spans="1:104" x14ac:dyDescent="0.25">
      <c r="A89" s="203"/>
      <c r="B89" s="209"/>
      <c r="C89" s="210" t="s">
        <v>177</v>
      </c>
      <c r="D89" s="211"/>
      <c r="E89" s="212">
        <v>19.5</v>
      </c>
      <c r="F89" s="213"/>
      <c r="G89" s="214"/>
      <c r="M89" s="208" t="s">
        <v>177</v>
      </c>
      <c r="O89" s="195"/>
    </row>
    <row r="90" spans="1:104" x14ac:dyDescent="0.25">
      <c r="A90" s="203"/>
      <c r="B90" s="209"/>
      <c r="C90" s="210" t="s">
        <v>178</v>
      </c>
      <c r="D90" s="211"/>
      <c r="E90" s="212">
        <v>17</v>
      </c>
      <c r="F90" s="213"/>
      <c r="G90" s="214"/>
      <c r="M90" s="208" t="s">
        <v>178</v>
      </c>
      <c r="O90" s="195"/>
    </row>
    <row r="91" spans="1:104" x14ac:dyDescent="0.25">
      <c r="A91" s="203"/>
      <c r="B91" s="209"/>
      <c r="C91" s="236" t="s">
        <v>179</v>
      </c>
      <c r="D91" s="211"/>
      <c r="E91" s="235">
        <v>151.4</v>
      </c>
      <c r="F91" s="213"/>
      <c r="G91" s="214"/>
      <c r="M91" s="208" t="s">
        <v>179</v>
      </c>
      <c r="O91" s="195"/>
    </row>
    <row r="92" spans="1:104" x14ac:dyDescent="0.25">
      <c r="A92" s="203"/>
      <c r="B92" s="209"/>
      <c r="C92" s="210" t="s">
        <v>180</v>
      </c>
      <c r="D92" s="211"/>
      <c r="E92" s="212">
        <v>37.9</v>
      </c>
      <c r="F92" s="213"/>
      <c r="G92" s="214"/>
      <c r="M92" s="208" t="s">
        <v>180</v>
      </c>
      <c r="O92" s="195"/>
    </row>
    <row r="93" spans="1:104" x14ac:dyDescent="0.25">
      <c r="A93" s="203"/>
      <c r="B93" s="209"/>
      <c r="C93" s="210" t="s">
        <v>181</v>
      </c>
      <c r="D93" s="211"/>
      <c r="E93" s="212">
        <v>20.21</v>
      </c>
      <c r="F93" s="213"/>
      <c r="G93" s="214"/>
      <c r="M93" s="208" t="s">
        <v>181</v>
      </c>
      <c r="O93" s="195"/>
    </row>
    <row r="94" spans="1:104" x14ac:dyDescent="0.25">
      <c r="A94" s="203"/>
      <c r="B94" s="209"/>
      <c r="C94" s="210" t="s">
        <v>182</v>
      </c>
      <c r="D94" s="211"/>
      <c r="E94" s="212">
        <v>19.5</v>
      </c>
      <c r="F94" s="213"/>
      <c r="G94" s="214"/>
      <c r="M94" s="208" t="s">
        <v>182</v>
      </c>
      <c r="O94" s="195"/>
    </row>
    <row r="95" spans="1:104" x14ac:dyDescent="0.25">
      <c r="A95" s="203"/>
      <c r="B95" s="209"/>
      <c r="C95" s="210" t="s">
        <v>183</v>
      </c>
      <c r="D95" s="211"/>
      <c r="E95" s="212">
        <v>20.21</v>
      </c>
      <c r="F95" s="213"/>
      <c r="G95" s="214"/>
      <c r="M95" s="208" t="s">
        <v>183</v>
      </c>
      <c r="O95" s="195"/>
    </row>
    <row r="96" spans="1:104" x14ac:dyDescent="0.25">
      <c r="A96" s="203"/>
      <c r="B96" s="209"/>
      <c r="C96" s="210" t="s">
        <v>184</v>
      </c>
      <c r="D96" s="211"/>
      <c r="E96" s="212">
        <v>19.5</v>
      </c>
      <c r="F96" s="213"/>
      <c r="G96" s="214"/>
      <c r="M96" s="208" t="s">
        <v>184</v>
      </c>
      <c r="O96" s="195"/>
    </row>
    <row r="97" spans="1:104" x14ac:dyDescent="0.25">
      <c r="A97" s="203"/>
      <c r="B97" s="209"/>
      <c r="C97" s="210" t="s">
        <v>185</v>
      </c>
      <c r="D97" s="211"/>
      <c r="E97" s="212">
        <v>20.21</v>
      </c>
      <c r="F97" s="213"/>
      <c r="G97" s="214"/>
      <c r="M97" s="208" t="s">
        <v>185</v>
      </c>
      <c r="O97" s="195"/>
    </row>
    <row r="98" spans="1:104" x14ac:dyDescent="0.25">
      <c r="A98" s="203"/>
      <c r="B98" s="209"/>
      <c r="C98" s="210" t="s">
        <v>186</v>
      </c>
      <c r="D98" s="211"/>
      <c r="E98" s="212">
        <v>19.5</v>
      </c>
      <c r="F98" s="213"/>
      <c r="G98" s="214"/>
      <c r="M98" s="208" t="s">
        <v>186</v>
      </c>
      <c r="O98" s="195"/>
    </row>
    <row r="99" spans="1:104" x14ac:dyDescent="0.25">
      <c r="A99" s="203"/>
      <c r="B99" s="209"/>
      <c r="C99" s="210" t="s">
        <v>187</v>
      </c>
      <c r="D99" s="211"/>
      <c r="E99" s="212">
        <v>19.600000000000001</v>
      </c>
      <c r="F99" s="213"/>
      <c r="G99" s="214"/>
      <c r="M99" s="208" t="s">
        <v>187</v>
      </c>
      <c r="O99" s="195"/>
    </row>
    <row r="100" spans="1:104" x14ac:dyDescent="0.25">
      <c r="A100" s="203"/>
      <c r="B100" s="209"/>
      <c r="C100" s="210" t="s">
        <v>188</v>
      </c>
      <c r="D100" s="211"/>
      <c r="E100" s="212">
        <v>20.3</v>
      </c>
      <c r="F100" s="213"/>
      <c r="G100" s="214"/>
      <c r="M100" s="208" t="s">
        <v>188</v>
      </c>
      <c r="O100" s="195"/>
    </row>
    <row r="101" spans="1:104" x14ac:dyDescent="0.25">
      <c r="A101" s="203"/>
      <c r="B101" s="209"/>
      <c r="C101" s="210" t="s">
        <v>189</v>
      </c>
      <c r="D101" s="211"/>
      <c r="E101" s="212">
        <v>36.299999999999997</v>
      </c>
      <c r="F101" s="213"/>
      <c r="G101" s="214"/>
      <c r="M101" s="208" t="s">
        <v>189</v>
      </c>
      <c r="O101" s="195"/>
    </row>
    <row r="102" spans="1:104" x14ac:dyDescent="0.25">
      <c r="A102" s="203"/>
      <c r="B102" s="209"/>
      <c r="C102" s="210" t="s">
        <v>190</v>
      </c>
      <c r="D102" s="211"/>
      <c r="E102" s="212">
        <v>20.3</v>
      </c>
      <c r="F102" s="213"/>
      <c r="G102" s="214"/>
      <c r="M102" s="208" t="s">
        <v>190</v>
      </c>
      <c r="O102" s="195"/>
    </row>
    <row r="103" spans="1:104" x14ac:dyDescent="0.25">
      <c r="A103" s="203"/>
      <c r="B103" s="209"/>
      <c r="C103" s="236" t="s">
        <v>179</v>
      </c>
      <c r="D103" s="211"/>
      <c r="E103" s="235">
        <v>253.53000000000003</v>
      </c>
      <c r="F103" s="213"/>
      <c r="G103" s="214"/>
      <c r="M103" s="208" t="s">
        <v>179</v>
      </c>
      <c r="O103" s="195"/>
    </row>
    <row r="104" spans="1:104" x14ac:dyDescent="0.25">
      <c r="A104" s="203"/>
      <c r="B104" s="209"/>
      <c r="C104" s="210" t="s">
        <v>191</v>
      </c>
      <c r="D104" s="211"/>
      <c r="E104" s="212">
        <v>37.5</v>
      </c>
      <c r="F104" s="213"/>
      <c r="G104" s="214"/>
      <c r="M104" s="208" t="s">
        <v>191</v>
      </c>
      <c r="O104" s="195"/>
    </row>
    <row r="105" spans="1:104" x14ac:dyDescent="0.25">
      <c r="A105" s="203"/>
      <c r="B105" s="209"/>
      <c r="C105" s="210" t="s">
        <v>192</v>
      </c>
      <c r="D105" s="211"/>
      <c r="E105" s="212">
        <v>37.5</v>
      </c>
      <c r="F105" s="213"/>
      <c r="G105" s="214"/>
      <c r="M105" s="208" t="s">
        <v>192</v>
      </c>
      <c r="O105" s="195"/>
    </row>
    <row r="106" spans="1:104" x14ac:dyDescent="0.25">
      <c r="A106" s="203"/>
      <c r="B106" s="209"/>
      <c r="C106" s="210" t="s">
        <v>193</v>
      </c>
      <c r="D106" s="211"/>
      <c r="E106" s="212">
        <v>19.5</v>
      </c>
      <c r="F106" s="213"/>
      <c r="G106" s="214"/>
      <c r="M106" s="208" t="s">
        <v>193</v>
      </c>
      <c r="O106" s="195"/>
    </row>
    <row r="107" spans="1:104" x14ac:dyDescent="0.25">
      <c r="A107" s="203"/>
      <c r="B107" s="209"/>
      <c r="C107" s="210" t="s">
        <v>194</v>
      </c>
      <c r="D107" s="211"/>
      <c r="E107" s="212">
        <v>25.9</v>
      </c>
      <c r="F107" s="213"/>
      <c r="G107" s="214"/>
      <c r="M107" s="208" t="s">
        <v>194</v>
      </c>
      <c r="O107" s="195"/>
    </row>
    <row r="108" spans="1:104" x14ac:dyDescent="0.25">
      <c r="A108" s="203"/>
      <c r="B108" s="209"/>
      <c r="C108" s="210" t="s">
        <v>195</v>
      </c>
      <c r="D108" s="211"/>
      <c r="E108" s="212">
        <v>17</v>
      </c>
      <c r="F108" s="213"/>
      <c r="G108" s="214"/>
      <c r="M108" s="208" t="s">
        <v>195</v>
      </c>
      <c r="O108" s="195"/>
    </row>
    <row r="109" spans="1:104" x14ac:dyDescent="0.25">
      <c r="A109" s="203"/>
      <c r="B109" s="209"/>
      <c r="C109" s="236" t="s">
        <v>179</v>
      </c>
      <c r="D109" s="211"/>
      <c r="E109" s="235">
        <v>137.4</v>
      </c>
      <c r="F109" s="213"/>
      <c r="G109" s="214"/>
      <c r="M109" s="208" t="s">
        <v>179</v>
      </c>
      <c r="O109" s="195"/>
    </row>
    <row r="110" spans="1:104" x14ac:dyDescent="0.25">
      <c r="A110" s="196">
        <v>24</v>
      </c>
      <c r="B110" s="197" t="s">
        <v>196</v>
      </c>
      <c r="C110" s="198" t="s">
        <v>197</v>
      </c>
      <c r="D110" s="199" t="s">
        <v>86</v>
      </c>
      <c r="E110" s="200">
        <v>1590.8</v>
      </c>
      <c r="F110" s="200">
        <v>0</v>
      </c>
      <c r="G110" s="201">
        <f>E110*F110</f>
        <v>0</v>
      </c>
      <c r="O110" s="195">
        <v>2</v>
      </c>
      <c r="AA110" s="167">
        <v>1</v>
      </c>
      <c r="AB110" s="167">
        <v>7</v>
      </c>
      <c r="AC110" s="167">
        <v>7</v>
      </c>
      <c r="AZ110" s="167">
        <v>2</v>
      </c>
      <c r="BA110" s="167">
        <f>IF(AZ110=1,G110,0)</f>
        <v>0</v>
      </c>
      <c r="BB110" s="167">
        <f>IF(AZ110=2,G110,0)</f>
        <v>0</v>
      </c>
      <c r="BC110" s="167">
        <f>IF(AZ110=3,G110,0)</f>
        <v>0</v>
      </c>
      <c r="BD110" s="167">
        <f>IF(AZ110=4,G110,0)</f>
        <v>0</v>
      </c>
      <c r="BE110" s="167">
        <f>IF(AZ110=5,G110,0)</f>
        <v>0</v>
      </c>
      <c r="CA110" s="202">
        <v>1</v>
      </c>
      <c r="CB110" s="202">
        <v>7</v>
      </c>
      <c r="CZ110" s="167">
        <v>0</v>
      </c>
    </row>
    <row r="111" spans="1:104" x14ac:dyDescent="0.25">
      <c r="A111" s="203"/>
      <c r="B111" s="209"/>
      <c r="C111" s="210" t="s">
        <v>198</v>
      </c>
      <c r="D111" s="211"/>
      <c r="E111" s="212">
        <v>122.8</v>
      </c>
      <c r="F111" s="213"/>
      <c r="G111" s="214"/>
      <c r="M111" s="208" t="s">
        <v>198</v>
      </c>
      <c r="O111" s="195"/>
    </row>
    <row r="112" spans="1:104" x14ac:dyDescent="0.25">
      <c r="A112" s="203"/>
      <c r="B112" s="209"/>
      <c r="C112" s="210" t="s">
        <v>199</v>
      </c>
      <c r="D112" s="211"/>
      <c r="E112" s="212">
        <v>80</v>
      </c>
      <c r="F112" s="213"/>
      <c r="G112" s="214"/>
      <c r="M112" s="208" t="s">
        <v>199</v>
      </c>
      <c r="O112" s="195"/>
    </row>
    <row r="113" spans="1:15" x14ac:dyDescent="0.25">
      <c r="A113" s="203"/>
      <c r="B113" s="209"/>
      <c r="C113" s="210" t="s">
        <v>200</v>
      </c>
      <c r="D113" s="211"/>
      <c r="E113" s="212">
        <v>164.2</v>
      </c>
      <c r="F113" s="213"/>
      <c r="G113" s="214"/>
      <c r="M113" s="208" t="s">
        <v>200</v>
      </c>
      <c r="O113" s="195"/>
    </row>
    <row r="114" spans="1:15" x14ac:dyDescent="0.25">
      <c r="A114" s="203"/>
      <c r="B114" s="209"/>
      <c r="C114" s="210" t="s">
        <v>201</v>
      </c>
      <c r="D114" s="211"/>
      <c r="E114" s="212">
        <v>41</v>
      </c>
      <c r="F114" s="213"/>
      <c r="G114" s="214"/>
      <c r="M114" s="208" t="s">
        <v>201</v>
      </c>
      <c r="O114" s="195"/>
    </row>
    <row r="115" spans="1:15" x14ac:dyDescent="0.25">
      <c r="A115" s="203"/>
      <c r="B115" s="209"/>
      <c r="C115" s="210" t="s">
        <v>202</v>
      </c>
      <c r="D115" s="211"/>
      <c r="E115" s="212">
        <v>38.6</v>
      </c>
      <c r="F115" s="213"/>
      <c r="G115" s="214"/>
      <c r="M115" s="208" t="s">
        <v>202</v>
      </c>
      <c r="O115" s="195"/>
    </row>
    <row r="116" spans="1:15" x14ac:dyDescent="0.25">
      <c r="A116" s="203"/>
      <c r="B116" s="209"/>
      <c r="C116" s="210" t="s">
        <v>203</v>
      </c>
      <c r="D116" s="211"/>
      <c r="E116" s="212">
        <v>29.8</v>
      </c>
      <c r="F116" s="213"/>
      <c r="G116" s="214"/>
      <c r="M116" s="208" t="s">
        <v>203</v>
      </c>
      <c r="O116" s="195"/>
    </row>
    <row r="117" spans="1:15" x14ac:dyDescent="0.25">
      <c r="A117" s="203"/>
      <c r="B117" s="209"/>
      <c r="C117" s="236" t="s">
        <v>179</v>
      </c>
      <c r="D117" s="211"/>
      <c r="E117" s="235">
        <v>476.40000000000003</v>
      </c>
      <c r="F117" s="213"/>
      <c r="G117" s="214"/>
      <c r="M117" s="208" t="s">
        <v>179</v>
      </c>
      <c r="O117" s="195"/>
    </row>
    <row r="118" spans="1:15" x14ac:dyDescent="0.25">
      <c r="A118" s="203"/>
      <c r="B118" s="209"/>
      <c r="C118" s="210" t="s">
        <v>204</v>
      </c>
      <c r="D118" s="211"/>
      <c r="E118" s="212">
        <v>168</v>
      </c>
      <c r="F118" s="213"/>
      <c r="G118" s="214"/>
      <c r="M118" s="208" t="s">
        <v>204</v>
      </c>
      <c r="O118" s="195"/>
    </row>
    <row r="119" spans="1:15" x14ac:dyDescent="0.25">
      <c r="A119" s="203"/>
      <c r="B119" s="209"/>
      <c r="C119" s="210" t="s">
        <v>205</v>
      </c>
      <c r="D119" s="211"/>
      <c r="E119" s="212">
        <v>41.4</v>
      </c>
      <c r="F119" s="213"/>
      <c r="G119" s="214"/>
      <c r="M119" s="208" t="s">
        <v>205</v>
      </c>
      <c r="O119" s="195"/>
    </row>
    <row r="120" spans="1:15" x14ac:dyDescent="0.25">
      <c r="A120" s="203"/>
      <c r="B120" s="209"/>
      <c r="C120" s="210" t="s">
        <v>206</v>
      </c>
      <c r="D120" s="211"/>
      <c r="E120" s="212">
        <v>39.6</v>
      </c>
      <c r="F120" s="213"/>
      <c r="G120" s="214"/>
      <c r="M120" s="208" t="s">
        <v>206</v>
      </c>
      <c r="O120" s="195"/>
    </row>
    <row r="121" spans="1:15" x14ac:dyDescent="0.25">
      <c r="A121" s="203"/>
      <c r="B121" s="209"/>
      <c r="C121" s="210" t="s">
        <v>207</v>
      </c>
      <c r="D121" s="211"/>
      <c r="E121" s="212">
        <v>41</v>
      </c>
      <c r="F121" s="213"/>
      <c r="G121" s="214"/>
      <c r="M121" s="208" t="s">
        <v>207</v>
      </c>
      <c r="O121" s="195"/>
    </row>
    <row r="122" spans="1:15" x14ac:dyDescent="0.25">
      <c r="A122" s="203"/>
      <c r="B122" s="209"/>
      <c r="C122" s="210" t="s">
        <v>208</v>
      </c>
      <c r="D122" s="211"/>
      <c r="E122" s="212">
        <v>38.6</v>
      </c>
      <c r="F122" s="213"/>
      <c r="G122" s="214"/>
      <c r="M122" s="208" t="s">
        <v>208</v>
      </c>
      <c r="O122" s="195"/>
    </row>
    <row r="123" spans="1:15" x14ac:dyDescent="0.25">
      <c r="A123" s="203"/>
      <c r="B123" s="209"/>
      <c r="C123" s="210" t="s">
        <v>209</v>
      </c>
      <c r="D123" s="211"/>
      <c r="E123" s="212">
        <v>41.4</v>
      </c>
      <c r="F123" s="213"/>
      <c r="G123" s="214"/>
      <c r="M123" s="208" t="s">
        <v>209</v>
      </c>
      <c r="O123" s="195"/>
    </row>
    <row r="124" spans="1:15" x14ac:dyDescent="0.25">
      <c r="A124" s="203"/>
      <c r="B124" s="209"/>
      <c r="C124" s="210" t="s">
        <v>210</v>
      </c>
      <c r="D124" s="211"/>
      <c r="E124" s="212">
        <v>38.6</v>
      </c>
      <c r="F124" s="213"/>
      <c r="G124" s="214"/>
      <c r="M124" s="208" t="s">
        <v>210</v>
      </c>
      <c r="O124" s="195"/>
    </row>
    <row r="125" spans="1:15" x14ac:dyDescent="0.25">
      <c r="A125" s="203"/>
      <c r="B125" s="209"/>
      <c r="C125" s="210" t="s">
        <v>211</v>
      </c>
      <c r="D125" s="211"/>
      <c r="E125" s="212">
        <v>41.2</v>
      </c>
      <c r="F125" s="213"/>
      <c r="G125" s="214"/>
      <c r="M125" s="208" t="s">
        <v>211</v>
      </c>
      <c r="O125" s="195"/>
    </row>
    <row r="126" spans="1:15" x14ac:dyDescent="0.25">
      <c r="A126" s="203"/>
      <c r="B126" s="209"/>
      <c r="C126" s="210" t="s">
        <v>212</v>
      </c>
      <c r="D126" s="211"/>
      <c r="E126" s="212">
        <v>41.6</v>
      </c>
      <c r="F126" s="213"/>
      <c r="G126" s="214"/>
      <c r="M126" s="208" t="s">
        <v>212</v>
      </c>
      <c r="O126" s="195"/>
    </row>
    <row r="127" spans="1:15" x14ac:dyDescent="0.25">
      <c r="A127" s="203"/>
      <c r="B127" s="209"/>
      <c r="C127" s="210" t="s">
        <v>213</v>
      </c>
      <c r="D127" s="211"/>
      <c r="E127" s="212">
        <v>110.2</v>
      </c>
      <c r="F127" s="213"/>
      <c r="G127" s="214"/>
      <c r="M127" s="208" t="s">
        <v>213</v>
      </c>
      <c r="O127" s="195"/>
    </row>
    <row r="128" spans="1:15" x14ac:dyDescent="0.25">
      <c r="A128" s="203"/>
      <c r="B128" s="209"/>
      <c r="C128" s="210" t="s">
        <v>214</v>
      </c>
      <c r="D128" s="211"/>
      <c r="E128" s="212">
        <v>41.2</v>
      </c>
      <c r="F128" s="213"/>
      <c r="G128" s="214"/>
      <c r="M128" s="208" t="s">
        <v>214</v>
      </c>
      <c r="O128" s="195"/>
    </row>
    <row r="129" spans="1:104" x14ac:dyDescent="0.25">
      <c r="A129" s="203"/>
      <c r="B129" s="209"/>
      <c r="C129" s="236" t="s">
        <v>179</v>
      </c>
      <c r="D129" s="211"/>
      <c r="E129" s="235">
        <v>642.80000000000007</v>
      </c>
      <c r="F129" s="213"/>
      <c r="G129" s="214"/>
      <c r="M129" s="208" t="s">
        <v>179</v>
      </c>
      <c r="O129" s="195"/>
    </row>
    <row r="130" spans="1:104" x14ac:dyDescent="0.25">
      <c r="A130" s="203"/>
      <c r="B130" s="209"/>
      <c r="C130" s="210" t="s">
        <v>215</v>
      </c>
      <c r="D130" s="211"/>
      <c r="E130" s="212">
        <v>163.6</v>
      </c>
      <c r="F130" s="213"/>
      <c r="G130" s="214"/>
      <c r="M130" s="208" t="s">
        <v>215</v>
      </c>
      <c r="O130" s="195"/>
    </row>
    <row r="131" spans="1:104" x14ac:dyDescent="0.25">
      <c r="A131" s="203"/>
      <c r="B131" s="209"/>
      <c r="C131" s="210" t="s">
        <v>216</v>
      </c>
      <c r="D131" s="211"/>
      <c r="E131" s="212">
        <v>160</v>
      </c>
      <c r="F131" s="213"/>
      <c r="G131" s="214"/>
      <c r="M131" s="208" t="s">
        <v>216</v>
      </c>
      <c r="O131" s="195"/>
    </row>
    <row r="132" spans="1:104" x14ac:dyDescent="0.25">
      <c r="A132" s="203"/>
      <c r="B132" s="209"/>
      <c r="C132" s="210" t="s">
        <v>217</v>
      </c>
      <c r="D132" s="211"/>
      <c r="E132" s="212">
        <v>39</v>
      </c>
      <c r="F132" s="213"/>
      <c r="G132" s="214"/>
      <c r="M132" s="208" t="s">
        <v>217</v>
      </c>
      <c r="O132" s="195"/>
    </row>
    <row r="133" spans="1:104" x14ac:dyDescent="0.25">
      <c r="A133" s="203"/>
      <c r="B133" s="209"/>
      <c r="C133" s="210" t="s">
        <v>218</v>
      </c>
      <c r="D133" s="211"/>
      <c r="E133" s="212">
        <v>80.8</v>
      </c>
      <c r="F133" s="213"/>
      <c r="G133" s="214"/>
      <c r="M133" s="208" t="s">
        <v>218</v>
      </c>
      <c r="O133" s="195"/>
    </row>
    <row r="134" spans="1:104" x14ac:dyDescent="0.25">
      <c r="A134" s="203"/>
      <c r="B134" s="209"/>
      <c r="C134" s="210" t="s">
        <v>219</v>
      </c>
      <c r="D134" s="211"/>
      <c r="E134" s="212">
        <v>28.2</v>
      </c>
      <c r="F134" s="213"/>
      <c r="G134" s="214"/>
      <c r="M134" s="208" t="s">
        <v>219</v>
      </c>
      <c r="O134" s="195"/>
    </row>
    <row r="135" spans="1:104" x14ac:dyDescent="0.25">
      <c r="A135" s="203"/>
      <c r="B135" s="209"/>
      <c r="C135" s="236" t="s">
        <v>179</v>
      </c>
      <c r="D135" s="211"/>
      <c r="E135" s="235">
        <v>471.6</v>
      </c>
      <c r="F135" s="213"/>
      <c r="G135" s="214"/>
      <c r="M135" s="208" t="s">
        <v>179</v>
      </c>
      <c r="O135" s="195"/>
    </row>
    <row r="136" spans="1:104" ht="20.399999999999999" x14ac:dyDescent="0.25">
      <c r="A136" s="196">
        <v>25</v>
      </c>
      <c r="B136" s="197" t="s">
        <v>220</v>
      </c>
      <c r="C136" s="198" t="s">
        <v>221</v>
      </c>
      <c r="D136" s="199" t="s">
        <v>86</v>
      </c>
      <c r="E136" s="200">
        <v>696.98</v>
      </c>
      <c r="F136" s="200">
        <v>0</v>
      </c>
      <c r="G136" s="201">
        <f>E136*F136</f>
        <v>0</v>
      </c>
      <c r="O136" s="195">
        <v>2</v>
      </c>
      <c r="AA136" s="167">
        <v>2</v>
      </c>
      <c r="AB136" s="167">
        <v>0</v>
      </c>
      <c r="AC136" s="167">
        <v>0</v>
      </c>
      <c r="AZ136" s="167">
        <v>2</v>
      </c>
      <c r="BA136" s="167">
        <f>IF(AZ136=1,G136,0)</f>
        <v>0</v>
      </c>
      <c r="BB136" s="167">
        <f>IF(AZ136=2,G136,0)</f>
        <v>0</v>
      </c>
      <c r="BC136" s="167">
        <f>IF(AZ136=3,G136,0)</f>
        <v>0</v>
      </c>
      <c r="BD136" s="167">
        <f>IF(AZ136=4,G136,0)</f>
        <v>0</v>
      </c>
      <c r="BE136" s="167">
        <f>IF(AZ136=5,G136,0)</f>
        <v>0</v>
      </c>
      <c r="CA136" s="202">
        <v>2</v>
      </c>
      <c r="CB136" s="202">
        <v>0</v>
      </c>
      <c r="CZ136" s="167">
        <v>4.0099999999999997E-3</v>
      </c>
    </row>
    <row r="137" spans="1:104" x14ac:dyDescent="0.25">
      <c r="A137" s="203"/>
      <c r="B137" s="204"/>
      <c r="C137" s="205" t="s">
        <v>222</v>
      </c>
      <c r="D137" s="206"/>
      <c r="E137" s="206"/>
      <c r="F137" s="206"/>
      <c r="G137" s="207"/>
      <c r="L137" s="208" t="s">
        <v>222</v>
      </c>
      <c r="O137" s="195">
        <v>3</v>
      </c>
    </row>
    <row r="138" spans="1:104" x14ac:dyDescent="0.25">
      <c r="A138" s="203"/>
      <c r="B138" s="204"/>
      <c r="C138" s="205" t="s">
        <v>223</v>
      </c>
      <c r="D138" s="206"/>
      <c r="E138" s="206"/>
      <c r="F138" s="206"/>
      <c r="G138" s="207"/>
      <c r="L138" s="208" t="s">
        <v>223</v>
      </c>
      <c r="O138" s="195">
        <v>3</v>
      </c>
    </row>
    <row r="139" spans="1:104" x14ac:dyDescent="0.25">
      <c r="A139" s="203"/>
      <c r="B139" s="204"/>
      <c r="C139" s="205" t="s">
        <v>224</v>
      </c>
      <c r="D139" s="206"/>
      <c r="E139" s="206"/>
      <c r="F139" s="206"/>
      <c r="G139" s="207"/>
      <c r="L139" s="208" t="s">
        <v>224</v>
      </c>
      <c r="O139" s="195">
        <v>3</v>
      </c>
    </row>
    <row r="140" spans="1:104" x14ac:dyDescent="0.25">
      <c r="A140" s="203"/>
      <c r="B140" s="204"/>
      <c r="C140" s="205" t="s">
        <v>225</v>
      </c>
      <c r="D140" s="206"/>
      <c r="E140" s="206"/>
      <c r="F140" s="206"/>
      <c r="G140" s="207"/>
      <c r="L140" s="208" t="s">
        <v>225</v>
      </c>
      <c r="O140" s="195">
        <v>3</v>
      </c>
    </row>
    <row r="141" spans="1:104" x14ac:dyDescent="0.25">
      <c r="A141" s="203"/>
      <c r="B141" s="204"/>
      <c r="C141" s="205" t="s">
        <v>226</v>
      </c>
      <c r="D141" s="206"/>
      <c r="E141" s="206"/>
      <c r="F141" s="206"/>
      <c r="G141" s="207"/>
      <c r="L141" s="208" t="s">
        <v>226</v>
      </c>
      <c r="O141" s="195">
        <v>3</v>
      </c>
    </row>
    <row r="142" spans="1:104" x14ac:dyDescent="0.25">
      <c r="A142" s="203"/>
      <c r="B142" s="204"/>
      <c r="C142" s="205" t="s">
        <v>227</v>
      </c>
      <c r="D142" s="206"/>
      <c r="E142" s="206"/>
      <c r="F142" s="206"/>
      <c r="G142" s="207"/>
      <c r="L142" s="208" t="s">
        <v>227</v>
      </c>
      <c r="O142" s="195">
        <v>3</v>
      </c>
    </row>
    <row r="143" spans="1:104" x14ac:dyDescent="0.25">
      <c r="A143" s="203"/>
      <c r="B143" s="204"/>
      <c r="C143" s="205" t="s">
        <v>228</v>
      </c>
      <c r="D143" s="206"/>
      <c r="E143" s="206"/>
      <c r="F143" s="206"/>
      <c r="G143" s="207"/>
      <c r="L143" s="208" t="s">
        <v>228</v>
      </c>
      <c r="O143" s="195">
        <v>3</v>
      </c>
    </row>
    <row r="144" spans="1:104" x14ac:dyDescent="0.25">
      <c r="A144" s="203"/>
      <c r="B144" s="204"/>
      <c r="C144" s="205" t="s">
        <v>229</v>
      </c>
      <c r="D144" s="206"/>
      <c r="E144" s="206"/>
      <c r="F144" s="206"/>
      <c r="G144" s="207"/>
      <c r="L144" s="208" t="s">
        <v>229</v>
      </c>
      <c r="O144" s="195">
        <v>3</v>
      </c>
    </row>
    <row r="145" spans="1:104" x14ac:dyDescent="0.25">
      <c r="A145" s="203"/>
      <c r="B145" s="209"/>
      <c r="C145" s="210" t="s">
        <v>230</v>
      </c>
      <c r="D145" s="211"/>
      <c r="E145" s="212">
        <v>238.1</v>
      </c>
      <c r="F145" s="213"/>
      <c r="G145" s="214"/>
      <c r="M145" s="208" t="s">
        <v>230</v>
      </c>
      <c r="O145" s="195"/>
    </row>
    <row r="146" spans="1:104" x14ac:dyDescent="0.25">
      <c r="A146" s="203"/>
      <c r="B146" s="209"/>
      <c r="C146" s="210" t="s">
        <v>231</v>
      </c>
      <c r="D146" s="211"/>
      <c r="E146" s="212">
        <v>220.4</v>
      </c>
      <c r="F146" s="213"/>
      <c r="G146" s="214"/>
      <c r="M146" s="208" t="s">
        <v>231</v>
      </c>
      <c r="O146" s="195"/>
    </row>
    <row r="147" spans="1:104" x14ac:dyDescent="0.25">
      <c r="A147" s="203"/>
      <c r="B147" s="209"/>
      <c r="C147" s="210" t="s">
        <v>232</v>
      </c>
      <c r="D147" s="211"/>
      <c r="E147" s="212">
        <v>235.8</v>
      </c>
      <c r="F147" s="213"/>
      <c r="G147" s="214"/>
      <c r="M147" s="208" t="s">
        <v>232</v>
      </c>
      <c r="O147" s="195"/>
    </row>
    <row r="148" spans="1:104" x14ac:dyDescent="0.25">
      <c r="A148" s="203"/>
      <c r="B148" s="209"/>
      <c r="C148" s="210" t="s">
        <v>233</v>
      </c>
      <c r="D148" s="211"/>
      <c r="E148" s="212">
        <v>2.68</v>
      </c>
      <c r="F148" s="213"/>
      <c r="G148" s="214"/>
      <c r="M148" s="208" t="s">
        <v>233</v>
      </c>
      <c r="O148" s="195"/>
    </row>
    <row r="149" spans="1:104" x14ac:dyDescent="0.25">
      <c r="A149" s="196">
        <v>26</v>
      </c>
      <c r="B149" s="197" t="s">
        <v>234</v>
      </c>
      <c r="C149" s="198" t="s">
        <v>235</v>
      </c>
      <c r="D149" s="199" t="s">
        <v>129</v>
      </c>
      <c r="E149" s="200">
        <v>9.9159999999999995E-3</v>
      </c>
      <c r="F149" s="200">
        <v>0</v>
      </c>
      <c r="G149" s="201">
        <f>E149*F149</f>
        <v>0</v>
      </c>
      <c r="O149" s="195">
        <v>2</v>
      </c>
      <c r="AA149" s="167">
        <v>7</v>
      </c>
      <c r="AB149" s="167">
        <v>1001</v>
      </c>
      <c r="AC149" s="167">
        <v>5</v>
      </c>
      <c r="AZ149" s="167">
        <v>2</v>
      </c>
      <c r="BA149" s="167">
        <f>IF(AZ149=1,G149,0)</f>
        <v>0</v>
      </c>
      <c r="BB149" s="167">
        <f>IF(AZ149=2,G149,0)</f>
        <v>0</v>
      </c>
      <c r="BC149" s="167">
        <f>IF(AZ149=3,G149,0)</f>
        <v>0</v>
      </c>
      <c r="BD149" s="167">
        <f>IF(AZ149=4,G149,0)</f>
        <v>0</v>
      </c>
      <c r="BE149" s="167">
        <f>IF(AZ149=5,G149,0)</f>
        <v>0</v>
      </c>
      <c r="CA149" s="202">
        <v>7</v>
      </c>
      <c r="CB149" s="202">
        <v>1001</v>
      </c>
      <c r="CZ149" s="167">
        <v>0</v>
      </c>
    </row>
    <row r="150" spans="1:104" x14ac:dyDescent="0.25">
      <c r="A150" s="215"/>
      <c r="B150" s="216" t="s">
        <v>73</v>
      </c>
      <c r="C150" s="217" t="str">
        <f>CONCATENATE(B81," ",C81)</f>
        <v>776 Podlahy povlakové</v>
      </c>
      <c r="D150" s="218"/>
      <c r="E150" s="219"/>
      <c r="F150" s="220"/>
      <c r="G150" s="221">
        <f>SUM(G81:G149)</f>
        <v>0</v>
      </c>
      <c r="O150" s="195">
        <v>4</v>
      </c>
      <c r="BA150" s="222">
        <f>SUM(BA81:BA149)</f>
        <v>0</v>
      </c>
      <c r="BB150" s="222">
        <f>SUM(BB81:BB149)</f>
        <v>0</v>
      </c>
      <c r="BC150" s="222">
        <f>SUM(BC81:BC149)</f>
        <v>0</v>
      </c>
      <c r="BD150" s="222">
        <f>SUM(BD81:BD149)</f>
        <v>0</v>
      </c>
      <c r="BE150" s="222">
        <f>SUM(BE81:BE149)</f>
        <v>0</v>
      </c>
    </row>
    <row r="151" spans="1:104" x14ac:dyDescent="0.25">
      <c r="A151" s="188" t="s">
        <v>72</v>
      </c>
      <c r="B151" s="189" t="s">
        <v>236</v>
      </c>
      <c r="C151" s="190" t="s">
        <v>237</v>
      </c>
      <c r="D151" s="191"/>
      <c r="E151" s="192"/>
      <c r="F151" s="192"/>
      <c r="G151" s="193"/>
      <c r="H151" s="194"/>
      <c r="I151" s="194"/>
      <c r="O151" s="195">
        <v>1</v>
      </c>
    </row>
    <row r="152" spans="1:104" x14ac:dyDescent="0.25">
      <c r="A152" s="196">
        <v>27</v>
      </c>
      <c r="B152" s="197" t="s">
        <v>238</v>
      </c>
      <c r="C152" s="198" t="s">
        <v>239</v>
      </c>
      <c r="D152" s="199" t="s">
        <v>86</v>
      </c>
      <c r="E152" s="200">
        <v>15</v>
      </c>
      <c r="F152" s="200">
        <v>0</v>
      </c>
      <c r="G152" s="201">
        <f>E152*F152</f>
        <v>0</v>
      </c>
      <c r="O152" s="195">
        <v>2</v>
      </c>
      <c r="AA152" s="167">
        <v>1</v>
      </c>
      <c r="AB152" s="167">
        <v>7</v>
      </c>
      <c r="AC152" s="167">
        <v>7</v>
      </c>
      <c r="AZ152" s="167">
        <v>2</v>
      </c>
      <c r="BA152" s="167">
        <f>IF(AZ152=1,G152,0)</f>
        <v>0</v>
      </c>
      <c r="BB152" s="167">
        <f>IF(AZ152=2,G152,0)</f>
        <v>0</v>
      </c>
      <c r="BC152" s="167">
        <f>IF(AZ152=3,G152,0)</f>
        <v>0</v>
      </c>
      <c r="BD152" s="167">
        <f>IF(AZ152=4,G152,0)</f>
        <v>0</v>
      </c>
      <c r="BE152" s="167">
        <f>IF(AZ152=5,G152,0)</f>
        <v>0</v>
      </c>
      <c r="CA152" s="202">
        <v>1</v>
      </c>
      <c r="CB152" s="202">
        <v>7</v>
      </c>
      <c r="CZ152" s="167">
        <v>3.1E-4</v>
      </c>
    </row>
    <row r="153" spans="1:104" x14ac:dyDescent="0.25">
      <c r="A153" s="203"/>
      <c r="B153" s="209"/>
      <c r="C153" s="210" t="s">
        <v>240</v>
      </c>
      <c r="D153" s="211"/>
      <c r="E153" s="212">
        <v>15</v>
      </c>
      <c r="F153" s="213"/>
      <c r="G153" s="214"/>
      <c r="M153" s="208" t="s">
        <v>240</v>
      </c>
      <c r="O153" s="195"/>
    </row>
    <row r="154" spans="1:104" x14ac:dyDescent="0.25">
      <c r="A154" s="196">
        <v>28</v>
      </c>
      <c r="B154" s="197" t="s">
        <v>241</v>
      </c>
      <c r="C154" s="198" t="s">
        <v>242</v>
      </c>
      <c r="D154" s="199" t="s">
        <v>86</v>
      </c>
      <c r="E154" s="200">
        <v>15</v>
      </c>
      <c r="F154" s="200">
        <v>0</v>
      </c>
      <c r="G154" s="201">
        <f>E154*F154</f>
        <v>0</v>
      </c>
      <c r="O154" s="195">
        <v>2</v>
      </c>
      <c r="AA154" s="167">
        <v>1</v>
      </c>
      <c r="AB154" s="167">
        <v>7</v>
      </c>
      <c r="AC154" s="167">
        <v>7</v>
      </c>
      <c r="AZ154" s="167">
        <v>2</v>
      </c>
      <c r="BA154" s="167">
        <f>IF(AZ154=1,G154,0)</f>
        <v>0</v>
      </c>
      <c r="BB154" s="167">
        <f>IF(AZ154=2,G154,0)</f>
        <v>0</v>
      </c>
      <c r="BC154" s="167">
        <f>IF(AZ154=3,G154,0)</f>
        <v>0</v>
      </c>
      <c r="BD154" s="167">
        <f>IF(AZ154=4,G154,0)</f>
        <v>0</v>
      </c>
      <c r="BE154" s="167">
        <f>IF(AZ154=5,G154,0)</f>
        <v>0</v>
      </c>
      <c r="CA154" s="202">
        <v>1</v>
      </c>
      <c r="CB154" s="202">
        <v>7</v>
      </c>
      <c r="CZ154" s="167">
        <v>2.7999999999999998E-4</v>
      </c>
    </row>
    <row r="155" spans="1:104" x14ac:dyDescent="0.25">
      <c r="A155" s="203"/>
      <c r="B155" s="209"/>
      <c r="C155" s="210" t="s">
        <v>243</v>
      </c>
      <c r="D155" s="211"/>
      <c r="E155" s="212">
        <v>15</v>
      </c>
      <c r="F155" s="213"/>
      <c r="G155" s="214"/>
      <c r="M155" s="208" t="s">
        <v>243</v>
      </c>
      <c r="O155" s="195"/>
    </row>
    <row r="156" spans="1:104" x14ac:dyDescent="0.25">
      <c r="A156" s="196">
        <v>29</v>
      </c>
      <c r="B156" s="197" t="s">
        <v>244</v>
      </c>
      <c r="C156" s="198" t="s">
        <v>245</v>
      </c>
      <c r="D156" s="199" t="s">
        <v>86</v>
      </c>
      <c r="E156" s="200">
        <v>30</v>
      </c>
      <c r="F156" s="200">
        <v>0</v>
      </c>
      <c r="G156" s="201">
        <f>E156*F156</f>
        <v>0</v>
      </c>
      <c r="O156" s="195">
        <v>2</v>
      </c>
      <c r="AA156" s="167">
        <v>1</v>
      </c>
      <c r="AB156" s="167">
        <v>7</v>
      </c>
      <c r="AC156" s="167">
        <v>7</v>
      </c>
      <c r="AZ156" s="167">
        <v>2</v>
      </c>
      <c r="BA156" s="167">
        <f>IF(AZ156=1,G156,0)</f>
        <v>0</v>
      </c>
      <c r="BB156" s="167">
        <f>IF(AZ156=2,G156,0)</f>
        <v>0</v>
      </c>
      <c r="BC156" s="167">
        <f>IF(AZ156=3,G156,0)</f>
        <v>0</v>
      </c>
      <c r="BD156" s="167">
        <f>IF(AZ156=4,G156,0)</f>
        <v>0</v>
      </c>
      <c r="BE156" s="167">
        <f>IF(AZ156=5,G156,0)</f>
        <v>0</v>
      </c>
      <c r="CA156" s="202">
        <v>1</v>
      </c>
      <c r="CB156" s="202">
        <v>7</v>
      </c>
      <c r="CZ156" s="167">
        <v>8.0000000000000007E-5</v>
      </c>
    </row>
    <row r="157" spans="1:104" x14ac:dyDescent="0.25">
      <c r="A157" s="203"/>
      <c r="B157" s="209"/>
      <c r="C157" s="210" t="s">
        <v>246</v>
      </c>
      <c r="D157" s="211"/>
      <c r="E157" s="212">
        <v>30</v>
      </c>
      <c r="F157" s="213"/>
      <c r="G157" s="214"/>
      <c r="M157" s="208" t="s">
        <v>246</v>
      </c>
      <c r="O157" s="195"/>
    </row>
    <row r="158" spans="1:104" x14ac:dyDescent="0.25">
      <c r="A158" s="196">
        <v>30</v>
      </c>
      <c r="B158" s="197" t="s">
        <v>247</v>
      </c>
      <c r="C158" s="198" t="s">
        <v>248</v>
      </c>
      <c r="D158" s="199" t="s">
        <v>86</v>
      </c>
      <c r="E158" s="200">
        <v>1.6</v>
      </c>
      <c r="F158" s="200">
        <v>0</v>
      </c>
      <c r="G158" s="201">
        <f>E158*F158</f>
        <v>0</v>
      </c>
      <c r="O158" s="195">
        <v>2</v>
      </c>
      <c r="AA158" s="167">
        <v>1</v>
      </c>
      <c r="AB158" s="167">
        <v>7</v>
      </c>
      <c r="AC158" s="167">
        <v>7</v>
      </c>
      <c r="AZ158" s="167">
        <v>2</v>
      </c>
      <c r="BA158" s="167">
        <f>IF(AZ158=1,G158,0)</f>
        <v>0</v>
      </c>
      <c r="BB158" s="167">
        <f>IF(AZ158=2,G158,0)</f>
        <v>0</v>
      </c>
      <c r="BC158" s="167">
        <f>IF(AZ158=3,G158,0)</f>
        <v>0</v>
      </c>
      <c r="BD158" s="167">
        <f>IF(AZ158=4,G158,0)</f>
        <v>0</v>
      </c>
      <c r="BE158" s="167">
        <f>IF(AZ158=5,G158,0)</f>
        <v>0</v>
      </c>
      <c r="CA158" s="202">
        <v>1</v>
      </c>
      <c r="CB158" s="202">
        <v>7</v>
      </c>
      <c r="CZ158" s="167">
        <v>2.7E-4</v>
      </c>
    </row>
    <row r="159" spans="1:104" x14ac:dyDescent="0.25">
      <c r="A159" s="203"/>
      <c r="B159" s="209"/>
      <c r="C159" s="210" t="s">
        <v>249</v>
      </c>
      <c r="D159" s="211"/>
      <c r="E159" s="212">
        <v>1.6</v>
      </c>
      <c r="F159" s="213"/>
      <c r="G159" s="214"/>
      <c r="M159" s="208" t="s">
        <v>249</v>
      </c>
      <c r="O159" s="195"/>
    </row>
    <row r="160" spans="1:104" x14ac:dyDescent="0.25">
      <c r="A160" s="196">
        <v>31</v>
      </c>
      <c r="B160" s="197" t="s">
        <v>250</v>
      </c>
      <c r="C160" s="198" t="s">
        <v>251</v>
      </c>
      <c r="D160" s="199" t="s">
        <v>86</v>
      </c>
      <c r="E160" s="200">
        <v>15</v>
      </c>
      <c r="F160" s="200">
        <v>0</v>
      </c>
      <c r="G160" s="201">
        <f>E160*F160</f>
        <v>0</v>
      </c>
      <c r="O160" s="195">
        <v>2</v>
      </c>
      <c r="AA160" s="167">
        <v>1</v>
      </c>
      <c r="AB160" s="167">
        <v>7</v>
      </c>
      <c r="AC160" s="167">
        <v>7</v>
      </c>
      <c r="AZ160" s="167">
        <v>2</v>
      </c>
      <c r="BA160" s="167">
        <f>IF(AZ160=1,G160,0)</f>
        <v>0</v>
      </c>
      <c r="BB160" s="167">
        <f>IF(AZ160=2,G160,0)</f>
        <v>0</v>
      </c>
      <c r="BC160" s="167">
        <f>IF(AZ160=3,G160,0)</f>
        <v>0</v>
      </c>
      <c r="BD160" s="167">
        <f>IF(AZ160=4,G160,0)</f>
        <v>0</v>
      </c>
      <c r="BE160" s="167">
        <f>IF(AZ160=5,G160,0)</f>
        <v>0</v>
      </c>
      <c r="CA160" s="202">
        <v>1</v>
      </c>
      <c r="CB160" s="202">
        <v>7</v>
      </c>
      <c r="CZ160" s="167">
        <v>5.0000000000000002E-5</v>
      </c>
    </row>
    <row r="161" spans="1:104" x14ac:dyDescent="0.25">
      <c r="A161" s="203"/>
      <c r="B161" s="209"/>
      <c r="C161" s="210" t="s">
        <v>243</v>
      </c>
      <c r="D161" s="211"/>
      <c r="E161" s="212">
        <v>15</v>
      </c>
      <c r="F161" s="213"/>
      <c r="G161" s="214"/>
      <c r="M161" s="208" t="s">
        <v>243</v>
      </c>
      <c r="O161" s="195"/>
    </row>
    <row r="162" spans="1:104" x14ac:dyDescent="0.25">
      <c r="A162" s="215"/>
      <c r="B162" s="216" t="s">
        <v>73</v>
      </c>
      <c r="C162" s="217" t="str">
        <f>CONCATENATE(B151," ",C151)</f>
        <v>783 Nátěry</v>
      </c>
      <c r="D162" s="218"/>
      <c r="E162" s="219"/>
      <c r="F162" s="220"/>
      <c r="G162" s="221">
        <f>SUM(G151:G161)</f>
        <v>0</v>
      </c>
      <c r="O162" s="195">
        <v>4</v>
      </c>
      <c r="BA162" s="222">
        <f>SUM(BA151:BA161)</f>
        <v>0</v>
      </c>
      <c r="BB162" s="222">
        <f>SUM(BB151:BB161)</f>
        <v>0</v>
      </c>
      <c r="BC162" s="222">
        <f>SUM(BC151:BC161)</f>
        <v>0</v>
      </c>
      <c r="BD162" s="222">
        <f>SUM(BD151:BD161)</f>
        <v>0</v>
      </c>
      <c r="BE162" s="222">
        <f>SUM(BE151:BE161)</f>
        <v>0</v>
      </c>
    </row>
    <row r="163" spans="1:104" x14ac:dyDescent="0.25">
      <c r="A163" s="188" t="s">
        <v>72</v>
      </c>
      <c r="B163" s="189" t="s">
        <v>252</v>
      </c>
      <c r="C163" s="190" t="s">
        <v>253</v>
      </c>
      <c r="D163" s="191"/>
      <c r="E163" s="192"/>
      <c r="F163" s="192"/>
      <c r="G163" s="193"/>
      <c r="H163" s="194"/>
      <c r="I163" s="194"/>
      <c r="O163" s="195">
        <v>1</v>
      </c>
    </row>
    <row r="164" spans="1:104" x14ac:dyDescent="0.25">
      <c r="A164" s="196">
        <v>32</v>
      </c>
      <c r="B164" s="197" t="s">
        <v>254</v>
      </c>
      <c r="C164" s="198" t="s">
        <v>255</v>
      </c>
      <c r="D164" s="199" t="s">
        <v>86</v>
      </c>
      <c r="E164" s="200">
        <v>397.7</v>
      </c>
      <c r="F164" s="200">
        <v>0</v>
      </c>
      <c r="G164" s="201">
        <f>E164*F164</f>
        <v>0</v>
      </c>
      <c r="O164" s="195">
        <v>2</v>
      </c>
      <c r="AA164" s="167">
        <v>1</v>
      </c>
      <c r="AB164" s="167">
        <v>7</v>
      </c>
      <c r="AC164" s="167">
        <v>7</v>
      </c>
      <c r="AZ164" s="167">
        <v>2</v>
      </c>
      <c r="BA164" s="167">
        <f>IF(AZ164=1,G164,0)</f>
        <v>0</v>
      </c>
      <c r="BB164" s="167">
        <f>IF(AZ164=2,G164,0)</f>
        <v>0</v>
      </c>
      <c r="BC164" s="167">
        <f>IF(AZ164=3,G164,0)</f>
        <v>0</v>
      </c>
      <c r="BD164" s="167">
        <f>IF(AZ164=4,G164,0)</f>
        <v>0</v>
      </c>
      <c r="BE164" s="167">
        <f>IF(AZ164=5,G164,0)</f>
        <v>0</v>
      </c>
      <c r="CA164" s="202">
        <v>1</v>
      </c>
      <c r="CB164" s="202">
        <v>7</v>
      </c>
      <c r="CZ164" s="167">
        <v>2.0000000000000002E-5</v>
      </c>
    </row>
    <row r="165" spans="1:104" x14ac:dyDescent="0.25">
      <c r="A165" s="203"/>
      <c r="B165" s="209"/>
      <c r="C165" s="210" t="s">
        <v>256</v>
      </c>
      <c r="D165" s="211"/>
      <c r="E165" s="212">
        <v>119.1</v>
      </c>
      <c r="F165" s="213"/>
      <c r="G165" s="214"/>
      <c r="M165" s="208" t="s">
        <v>256</v>
      </c>
      <c r="O165" s="195"/>
    </row>
    <row r="166" spans="1:104" x14ac:dyDescent="0.25">
      <c r="A166" s="203"/>
      <c r="B166" s="209"/>
      <c r="C166" s="210" t="s">
        <v>257</v>
      </c>
      <c r="D166" s="211"/>
      <c r="E166" s="212">
        <v>160.69999999999999</v>
      </c>
      <c r="F166" s="213"/>
      <c r="G166" s="214"/>
      <c r="M166" s="208" t="s">
        <v>257</v>
      </c>
      <c r="O166" s="195"/>
    </row>
    <row r="167" spans="1:104" x14ac:dyDescent="0.25">
      <c r="A167" s="203"/>
      <c r="B167" s="209"/>
      <c r="C167" s="210" t="s">
        <v>258</v>
      </c>
      <c r="D167" s="211"/>
      <c r="E167" s="212">
        <v>117.9</v>
      </c>
      <c r="F167" s="213"/>
      <c r="G167" s="214"/>
      <c r="M167" s="208" t="s">
        <v>258</v>
      </c>
      <c r="O167" s="195"/>
    </row>
    <row r="168" spans="1:104" x14ac:dyDescent="0.25">
      <c r="A168" s="196">
        <v>33</v>
      </c>
      <c r="B168" s="197" t="s">
        <v>259</v>
      </c>
      <c r="C168" s="198" t="s">
        <v>260</v>
      </c>
      <c r="D168" s="199" t="s">
        <v>86</v>
      </c>
      <c r="E168" s="200">
        <v>162.69900000000001</v>
      </c>
      <c r="F168" s="200">
        <v>0</v>
      </c>
      <c r="G168" s="201">
        <f>E168*F168</f>
        <v>0</v>
      </c>
      <c r="O168" s="195">
        <v>2</v>
      </c>
      <c r="AA168" s="167">
        <v>1</v>
      </c>
      <c r="AB168" s="167">
        <v>7</v>
      </c>
      <c r="AC168" s="167">
        <v>7</v>
      </c>
      <c r="AZ168" s="167">
        <v>2</v>
      </c>
      <c r="BA168" s="167">
        <f>IF(AZ168=1,G168,0)</f>
        <v>0</v>
      </c>
      <c r="BB168" s="167">
        <f>IF(AZ168=2,G168,0)</f>
        <v>0</v>
      </c>
      <c r="BC168" s="167">
        <f>IF(AZ168=3,G168,0)</f>
        <v>0</v>
      </c>
      <c r="BD168" s="167">
        <f>IF(AZ168=4,G168,0)</f>
        <v>0</v>
      </c>
      <c r="BE168" s="167">
        <f>IF(AZ168=5,G168,0)</f>
        <v>0</v>
      </c>
      <c r="CA168" s="202">
        <v>1</v>
      </c>
      <c r="CB168" s="202">
        <v>7</v>
      </c>
      <c r="CZ168" s="167">
        <v>6.9999999999999994E-5</v>
      </c>
    </row>
    <row r="169" spans="1:104" x14ac:dyDescent="0.25">
      <c r="A169" s="203"/>
      <c r="B169" s="209"/>
      <c r="C169" s="210" t="s">
        <v>88</v>
      </c>
      <c r="D169" s="211"/>
      <c r="E169" s="212">
        <v>45.42</v>
      </c>
      <c r="F169" s="213"/>
      <c r="G169" s="214"/>
      <c r="M169" s="208" t="s">
        <v>88</v>
      </c>
      <c r="O169" s="195"/>
    </row>
    <row r="170" spans="1:104" x14ac:dyDescent="0.25">
      <c r="A170" s="203"/>
      <c r="B170" s="209"/>
      <c r="C170" s="210" t="s">
        <v>89</v>
      </c>
      <c r="D170" s="211"/>
      <c r="E170" s="212">
        <v>76.058999999999997</v>
      </c>
      <c r="F170" s="213"/>
      <c r="G170" s="214"/>
      <c r="M170" s="208" t="s">
        <v>89</v>
      </c>
      <c r="O170" s="195"/>
    </row>
    <row r="171" spans="1:104" x14ac:dyDescent="0.25">
      <c r="A171" s="203"/>
      <c r="B171" s="209"/>
      <c r="C171" s="210" t="s">
        <v>90</v>
      </c>
      <c r="D171" s="211"/>
      <c r="E171" s="212">
        <v>41.22</v>
      </c>
      <c r="F171" s="213"/>
      <c r="G171" s="214"/>
      <c r="M171" s="208" t="s">
        <v>90</v>
      </c>
      <c r="O171" s="195"/>
    </row>
    <row r="172" spans="1:104" x14ac:dyDescent="0.25">
      <c r="A172" s="196">
        <v>34</v>
      </c>
      <c r="B172" s="197" t="s">
        <v>261</v>
      </c>
      <c r="C172" s="198" t="s">
        <v>262</v>
      </c>
      <c r="D172" s="199" t="s">
        <v>86</v>
      </c>
      <c r="E172" s="200">
        <v>162.69900000000001</v>
      </c>
      <c r="F172" s="200">
        <v>0</v>
      </c>
      <c r="G172" s="201">
        <f>E172*F172</f>
        <v>0</v>
      </c>
      <c r="O172" s="195">
        <v>2</v>
      </c>
      <c r="AA172" s="167">
        <v>1</v>
      </c>
      <c r="AB172" s="167">
        <v>7</v>
      </c>
      <c r="AC172" s="167">
        <v>7</v>
      </c>
      <c r="AZ172" s="167">
        <v>2</v>
      </c>
      <c r="BA172" s="167">
        <f>IF(AZ172=1,G172,0)</f>
        <v>0</v>
      </c>
      <c r="BB172" s="167">
        <f>IF(AZ172=2,G172,0)</f>
        <v>0</v>
      </c>
      <c r="BC172" s="167">
        <f>IF(AZ172=3,G172,0)</f>
        <v>0</v>
      </c>
      <c r="BD172" s="167">
        <f>IF(AZ172=4,G172,0)</f>
        <v>0</v>
      </c>
      <c r="BE172" s="167">
        <f>IF(AZ172=5,G172,0)</f>
        <v>0</v>
      </c>
      <c r="CA172" s="202">
        <v>1</v>
      </c>
      <c r="CB172" s="202">
        <v>7</v>
      </c>
      <c r="CZ172" s="167">
        <v>1.4999999999999999E-4</v>
      </c>
    </row>
    <row r="173" spans="1:104" x14ac:dyDescent="0.25">
      <c r="A173" s="203"/>
      <c r="B173" s="209"/>
      <c r="C173" s="210" t="s">
        <v>88</v>
      </c>
      <c r="D173" s="211"/>
      <c r="E173" s="212">
        <v>45.42</v>
      </c>
      <c r="F173" s="213"/>
      <c r="G173" s="214"/>
      <c r="M173" s="208" t="s">
        <v>88</v>
      </c>
      <c r="O173" s="195"/>
    </row>
    <row r="174" spans="1:104" x14ac:dyDescent="0.25">
      <c r="A174" s="203"/>
      <c r="B174" s="209"/>
      <c r="C174" s="210" t="s">
        <v>89</v>
      </c>
      <c r="D174" s="211"/>
      <c r="E174" s="212">
        <v>76.058999999999997</v>
      </c>
      <c r="F174" s="213"/>
      <c r="G174" s="214"/>
      <c r="M174" s="208" t="s">
        <v>89</v>
      </c>
      <c r="O174" s="195"/>
    </row>
    <row r="175" spans="1:104" x14ac:dyDescent="0.25">
      <c r="A175" s="203"/>
      <c r="B175" s="209"/>
      <c r="C175" s="210" t="s">
        <v>90</v>
      </c>
      <c r="D175" s="211"/>
      <c r="E175" s="212">
        <v>41.22</v>
      </c>
      <c r="F175" s="213"/>
      <c r="G175" s="214"/>
      <c r="M175" s="208" t="s">
        <v>90</v>
      </c>
      <c r="O175" s="195"/>
    </row>
    <row r="176" spans="1:104" x14ac:dyDescent="0.25">
      <c r="A176" s="215"/>
      <c r="B176" s="216" t="s">
        <v>73</v>
      </c>
      <c r="C176" s="217" t="str">
        <f>CONCATENATE(B163," ",C163)</f>
        <v>784 Malby</v>
      </c>
      <c r="D176" s="218"/>
      <c r="E176" s="219"/>
      <c r="F176" s="220"/>
      <c r="G176" s="221">
        <f>SUM(G163:G175)</f>
        <v>0</v>
      </c>
      <c r="O176" s="195">
        <v>4</v>
      </c>
      <c r="BA176" s="222">
        <f>SUM(BA163:BA175)</f>
        <v>0</v>
      </c>
      <c r="BB176" s="222">
        <f>SUM(BB163:BB175)</f>
        <v>0</v>
      </c>
      <c r="BC176" s="222">
        <f>SUM(BC163:BC175)</f>
        <v>0</v>
      </c>
      <c r="BD176" s="222">
        <f>SUM(BD163:BD175)</f>
        <v>0</v>
      </c>
      <c r="BE176" s="222">
        <f>SUM(BE163:BE175)</f>
        <v>0</v>
      </c>
    </row>
    <row r="177" spans="1:104" x14ac:dyDescent="0.25">
      <c r="A177" s="188" t="s">
        <v>72</v>
      </c>
      <c r="B177" s="189" t="s">
        <v>263</v>
      </c>
      <c r="C177" s="190" t="s">
        <v>264</v>
      </c>
      <c r="D177" s="191"/>
      <c r="E177" s="192"/>
      <c r="F177" s="192"/>
      <c r="G177" s="193"/>
      <c r="H177" s="194"/>
      <c r="I177" s="194"/>
      <c r="O177" s="195">
        <v>1</v>
      </c>
    </row>
    <row r="178" spans="1:104" x14ac:dyDescent="0.25">
      <c r="A178" s="196">
        <v>35</v>
      </c>
      <c r="B178" s="197" t="s">
        <v>265</v>
      </c>
      <c r="C178" s="198" t="s">
        <v>266</v>
      </c>
      <c r="D178" s="199" t="s">
        <v>129</v>
      </c>
      <c r="E178" s="200">
        <v>10.901835999999999</v>
      </c>
      <c r="F178" s="200">
        <v>0</v>
      </c>
      <c r="G178" s="201">
        <f>E178*F178</f>
        <v>0</v>
      </c>
      <c r="O178" s="195">
        <v>2</v>
      </c>
      <c r="AA178" s="167">
        <v>8</v>
      </c>
      <c r="AB178" s="167">
        <v>0</v>
      </c>
      <c r="AC178" s="167">
        <v>3</v>
      </c>
      <c r="AZ178" s="167">
        <v>1</v>
      </c>
      <c r="BA178" s="167">
        <f>IF(AZ178=1,G178,0)</f>
        <v>0</v>
      </c>
      <c r="BB178" s="167">
        <f>IF(AZ178=2,G178,0)</f>
        <v>0</v>
      </c>
      <c r="BC178" s="167">
        <f>IF(AZ178=3,G178,0)</f>
        <v>0</v>
      </c>
      <c r="BD178" s="167">
        <f>IF(AZ178=4,G178,0)</f>
        <v>0</v>
      </c>
      <c r="BE178" s="167">
        <f>IF(AZ178=5,G178,0)</f>
        <v>0</v>
      </c>
      <c r="CA178" s="202">
        <v>8</v>
      </c>
      <c r="CB178" s="202">
        <v>0</v>
      </c>
      <c r="CZ178" s="167">
        <v>0</v>
      </c>
    </row>
    <row r="179" spans="1:104" x14ac:dyDescent="0.25">
      <c r="A179" s="196">
        <v>36</v>
      </c>
      <c r="B179" s="197" t="s">
        <v>267</v>
      </c>
      <c r="C179" s="198" t="s">
        <v>268</v>
      </c>
      <c r="D179" s="199" t="s">
        <v>129</v>
      </c>
      <c r="E179" s="200">
        <v>10.901835999999999</v>
      </c>
      <c r="F179" s="200">
        <v>0</v>
      </c>
      <c r="G179" s="201">
        <f>E179*F179</f>
        <v>0</v>
      </c>
      <c r="O179" s="195">
        <v>2</v>
      </c>
      <c r="AA179" s="167">
        <v>8</v>
      </c>
      <c r="AB179" s="167">
        <v>0</v>
      </c>
      <c r="AC179" s="167">
        <v>3</v>
      </c>
      <c r="AZ179" s="167">
        <v>1</v>
      </c>
      <c r="BA179" s="167">
        <f>IF(AZ179=1,G179,0)</f>
        <v>0</v>
      </c>
      <c r="BB179" s="167">
        <f>IF(AZ179=2,G179,0)</f>
        <v>0</v>
      </c>
      <c r="BC179" s="167">
        <f>IF(AZ179=3,G179,0)</f>
        <v>0</v>
      </c>
      <c r="BD179" s="167">
        <f>IF(AZ179=4,G179,0)</f>
        <v>0</v>
      </c>
      <c r="BE179" s="167">
        <f>IF(AZ179=5,G179,0)</f>
        <v>0</v>
      </c>
      <c r="CA179" s="202">
        <v>8</v>
      </c>
      <c r="CB179" s="202">
        <v>0</v>
      </c>
      <c r="CZ179" s="167">
        <v>0</v>
      </c>
    </row>
    <row r="180" spans="1:104" x14ac:dyDescent="0.25">
      <c r="A180" s="196">
        <v>37</v>
      </c>
      <c r="B180" s="197" t="s">
        <v>269</v>
      </c>
      <c r="C180" s="198" t="s">
        <v>270</v>
      </c>
      <c r="D180" s="199" t="s">
        <v>129</v>
      </c>
      <c r="E180" s="200">
        <v>207.134884</v>
      </c>
      <c r="F180" s="200">
        <v>0</v>
      </c>
      <c r="G180" s="201">
        <f>E180*F180</f>
        <v>0</v>
      </c>
      <c r="O180" s="195">
        <v>2</v>
      </c>
      <c r="AA180" s="167">
        <v>8</v>
      </c>
      <c r="AB180" s="167">
        <v>0</v>
      </c>
      <c r="AC180" s="167">
        <v>3</v>
      </c>
      <c r="AZ180" s="167">
        <v>1</v>
      </c>
      <c r="BA180" s="167">
        <f>IF(AZ180=1,G180,0)</f>
        <v>0</v>
      </c>
      <c r="BB180" s="167">
        <f>IF(AZ180=2,G180,0)</f>
        <v>0</v>
      </c>
      <c r="BC180" s="167">
        <f>IF(AZ180=3,G180,0)</f>
        <v>0</v>
      </c>
      <c r="BD180" s="167">
        <f>IF(AZ180=4,G180,0)</f>
        <v>0</v>
      </c>
      <c r="BE180" s="167">
        <f>IF(AZ180=5,G180,0)</f>
        <v>0</v>
      </c>
      <c r="CA180" s="202">
        <v>8</v>
      </c>
      <c r="CB180" s="202">
        <v>0</v>
      </c>
      <c r="CZ180" s="167">
        <v>0</v>
      </c>
    </row>
    <row r="181" spans="1:104" x14ac:dyDescent="0.25">
      <c r="A181" s="196">
        <v>38</v>
      </c>
      <c r="B181" s="197" t="s">
        <v>271</v>
      </c>
      <c r="C181" s="198" t="s">
        <v>272</v>
      </c>
      <c r="D181" s="199" t="s">
        <v>129</v>
      </c>
      <c r="E181" s="200">
        <v>10.901835999999999</v>
      </c>
      <c r="F181" s="200">
        <v>0</v>
      </c>
      <c r="G181" s="201">
        <f>E181*F181</f>
        <v>0</v>
      </c>
      <c r="O181" s="195">
        <v>2</v>
      </c>
      <c r="AA181" s="167">
        <v>8</v>
      </c>
      <c r="AB181" s="167">
        <v>0</v>
      </c>
      <c r="AC181" s="167">
        <v>3</v>
      </c>
      <c r="AZ181" s="167">
        <v>1</v>
      </c>
      <c r="BA181" s="167">
        <f>IF(AZ181=1,G181,0)</f>
        <v>0</v>
      </c>
      <c r="BB181" s="167">
        <f>IF(AZ181=2,G181,0)</f>
        <v>0</v>
      </c>
      <c r="BC181" s="167">
        <f>IF(AZ181=3,G181,0)</f>
        <v>0</v>
      </c>
      <c r="BD181" s="167">
        <f>IF(AZ181=4,G181,0)</f>
        <v>0</v>
      </c>
      <c r="BE181" s="167">
        <f>IF(AZ181=5,G181,0)</f>
        <v>0</v>
      </c>
      <c r="CA181" s="202">
        <v>8</v>
      </c>
      <c r="CB181" s="202">
        <v>0</v>
      </c>
      <c r="CZ181" s="167">
        <v>0</v>
      </c>
    </row>
    <row r="182" spans="1:104" x14ac:dyDescent="0.25">
      <c r="A182" s="196">
        <v>39</v>
      </c>
      <c r="B182" s="197" t="s">
        <v>273</v>
      </c>
      <c r="C182" s="198" t="s">
        <v>274</v>
      </c>
      <c r="D182" s="199" t="s">
        <v>129</v>
      </c>
      <c r="E182" s="200">
        <v>54.509180000000001</v>
      </c>
      <c r="F182" s="200">
        <v>0</v>
      </c>
      <c r="G182" s="201">
        <f>E182*F182</f>
        <v>0</v>
      </c>
      <c r="O182" s="195">
        <v>2</v>
      </c>
      <c r="AA182" s="167">
        <v>8</v>
      </c>
      <c r="AB182" s="167">
        <v>0</v>
      </c>
      <c r="AC182" s="167">
        <v>3</v>
      </c>
      <c r="AZ182" s="167">
        <v>1</v>
      </c>
      <c r="BA182" s="167">
        <f>IF(AZ182=1,G182,0)</f>
        <v>0</v>
      </c>
      <c r="BB182" s="167">
        <f>IF(AZ182=2,G182,0)</f>
        <v>0</v>
      </c>
      <c r="BC182" s="167">
        <f>IF(AZ182=3,G182,0)</f>
        <v>0</v>
      </c>
      <c r="BD182" s="167">
        <f>IF(AZ182=4,G182,0)</f>
        <v>0</v>
      </c>
      <c r="BE182" s="167">
        <f>IF(AZ182=5,G182,0)</f>
        <v>0</v>
      </c>
      <c r="CA182" s="202">
        <v>8</v>
      </c>
      <c r="CB182" s="202">
        <v>0</v>
      </c>
      <c r="CZ182" s="167">
        <v>0</v>
      </c>
    </row>
    <row r="183" spans="1:104" x14ac:dyDescent="0.25">
      <c r="A183" s="196">
        <v>40</v>
      </c>
      <c r="B183" s="197" t="s">
        <v>275</v>
      </c>
      <c r="C183" s="198" t="s">
        <v>276</v>
      </c>
      <c r="D183" s="199" t="s">
        <v>129</v>
      </c>
      <c r="E183" s="200">
        <v>10.901835999999999</v>
      </c>
      <c r="F183" s="200">
        <v>0</v>
      </c>
      <c r="G183" s="201">
        <f>E183*F183</f>
        <v>0</v>
      </c>
      <c r="O183" s="195">
        <v>2</v>
      </c>
      <c r="AA183" s="167">
        <v>8</v>
      </c>
      <c r="AB183" s="167">
        <v>0</v>
      </c>
      <c r="AC183" s="167">
        <v>3</v>
      </c>
      <c r="AZ183" s="167">
        <v>1</v>
      </c>
      <c r="BA183" s="167">
        <f>IF(AZ183=1,G183,0)</f>
        <v>0</v>
      </c>
      <c r="BB183" s="167">
        <f>IF(AZ183=2,G183,0)</f>
        <v>0</v>
      </c>
      <c r="BC183" s="167">
        <f>IF(AZ183=3,G183,0)</f>
        <v>0</v>
      </c>
      <c r="BD183" s="167">
        <f>IF(AZ183=4,G183,0)</f>
        <v>0</v>
      </c>
      <c r="BE183" s="167">
        <f>IF(AZ183=5,G183,0)</f>
        <v>0</v>
      </c>
      <c r="CA183" s="202">
        <v>8</v>
      </c>
      <c r="CB183" s="202">
        <v>0</v>
      </c>
      <c r="CZ183" s="167">
        <v>0</v>
      </c>
    </row>
    <row r="184" spans="1:104" x14ac:dyDescent="0.25">
      <c r="A184" s="196">
        <v>41</v>
      </c>
      <c r="B184" s="197" t="s">
        <v>277</v>
      </c>
      <c r="C184" s="198" t="s">
        <v>278</v>
      </c>
      <c r="D184" s="199" t="s">
        <v>129</v>
      </c>
      <c r="E184" s="200">
        <v>10.901835999999999</v>
      </c>
      <c r="F184" s="200">
        <v>0</v>
      </c>
      <c r="G184" s="201">
        <f>E184*F184</f>
        <v>0</v>
      </c>
      <c r="O184" s="195">
        <v>2</v>
      </c>
      <c r="AA184" s="167">
        <v>8</v>
      </c>
      <c r="AB184" s="167">
        <v>0</v>
      </c>
      <c r="AC184" s="167">
        <v>3</v>
      </c>
      <c r="AZ184" s="167">
        <v>1</v>
      </c>
      <c r="BA184" s="167">
        <f>IF(AZ184=1,G184,0)</f>
        <v>0</v>
      </c>
      <c r="BB184" s="167">
        <f>IF(AZ184=2,G184,0)</f>
        <v>0</v>
      </c>
      <c r="BC184" s="167">
        <f>IF(AZ184=3,G184,0)</f>
        <v>0</v>
      </c>
      <c r="BD184" s="167">
        <f>IF(AZ184=4,G184,0)</f>
        <v>0</v>
      </c>
      <c r="BE184" s="167">
        <f>IF(AZ184=5,G184,0)</f>
        <v>0</v>
      </c>
      <c r="CA184" s="202">
        <v>8</v>
      </c>
      <c r="CB184" s="202">
        <v>0</v>
      </c>
      <c r="CZ184" s="167">
        <v>0</v>
      </c>
    </row>
    <row r="185" spans="1:104" x14ac:dyDescent="0.25">
      <c r="A185" s="215"/>
      <c r="B185" s="216" t="s">
        <v>73</v>
      </c>
      <c r="C185" s="217" t="str">
        <f>CONCATENATE(B177," ",C177)</f>
        <v>D96 Přesuny suti a vybouraných hmot</v>
      </c>
      <c r="D185" s="218"/>
      <c r="E185" s="219"/>
      <c r="F185" s="220"/>
      <c r="G185" s="221">
        <f>SUM(G177:G184)</f>
        <v>0</v>
      </c>
      <c r="O185" s="195">
        <v>4</v>
      </c>
      <c r="BA185" s="222">
        <f>SUM(BA177:BA184)</f>
        <v>0</v>
      </c>
      <c r="BB185" s="222">
        <f>SUM(BB177:BB184)</f>
        <v>0</v>
      </c>
      <c r="BC185" s="222">
        <f>SUM(BC177:BC184)</f>
        <v>0</v>
      </c>
      <c r="BD185" s="222">
        <f>SUM(BD177:BD184)</f>
        <v>0</v>
      </c>
      <c r="BE185" s="222">
        <f>SUM(BE177:BE184)</f>
        <v>0</v>
      </c>
    </row>
    <row r="186" spans="1:104" x14ac:dyDescent="0.25">
      <c r="A186" s="188" t="s">
        <v>72</v>
      </c>
      <c r="B186" s="189" t="s">
        <v>279</v>
      </c>
      <c r="C186" s="190" t="s">
        <v>280</v>
      </c>
      <c r="D186" s="191"/>
      <c r="E186" s="192"/>
      <c r="F186" s="192"/>
      <c r="G186" s="193"/>
      <c r="H186" s="194"/>
      <c r="I186" s="194"/>
      <c r="O186" s="195">
        <v>1</v>
      </c>
    </row>
    <row r="187" spans="1:104" x14ac:dyDescent="0.25">
      <c r="A187" s="196">
        <v>42</v>
      </c>
      <c r="B187" s="197" t="s">
        <v>281</v>
      </c>
      <c r="C187" s="198" t="s">
        <v>282</v>
      </c>
      <c r="D187" s="199" t="s">
        <v>283</v>
      </c>
      <c r="E187" s="200">
        <v>1</v>
      </c>
      <c r="F187" s="200">
        <v>0</v>
      </c>
      <c r="G187" s="201">
        <f>E187*F187</f>
        <v>0</v>
      </c>
      <c r="O187" s="195">
        <v>2</v>
      </c>
      <c r="AA187" s="167">
        <v>12</v>
      </c>
      <c r="AB187" s="167">
        <v>0</v>
      </c>
      <c r="AC187" s="167">
        <v>50</v>
      </c>
      <c r="AZ187" s="167">
        <v>1</v>
      </c>
      <c r="BA187" s="167">
        <f>IF(AZ187=1,G187,0)</f>
        <v>0</v>
      </c>
      <c r="BB187" s="167">
        <f>IF(AZ187=2,G187,0)</f>
        <v>0</v>
      </c>
      <c r="BC187" s="167">
        <f>IF(AZ187=3,G187,0)</f>
        <v>0</v>
      </c>
      <c r="BD187" s="167">
        <f>IF(AZ187=4,G187,0)</f>
        <v>0</v>
      </c>
      <c r="BE187" s="167">
        <f>IF(AZ187=5,G187,0)</f>
        <v>0</v>
      </c>
      <c r="CA187" s="202">
        <v>12</v>
      </c>
      <c r="CB187" s="202">
        <v>0</v>
      </c>
      <c r="CZ187" s="167">
        <v>0</v>
      </c>
    </row>
    <row r="188" spans="1:104" ht="31.2" x14ac:dyDescent="0.25">
      <c r="A188" s="203"/>
      <c r="B188" s="204"/>
      <c r="C188" s="205" t="s">
        <v>284</v>
      </c>
      <c r="D188" s="206"/>
      <c r="E188" s="206"/>
      <c r="F188" s="206"/>
      <c r="G188" s="207"/>
      <c r="L188" s="208" t="s">
        <v>284</v>
      </c>
      <c r="O188" s="195">
        <v>3</v>
      </c>
    </row>
    <row r="189" spans="1:104" x14ac:dyDescent="0.25">
      <c r="A189" s="196">
        <v>43</v>
      </c>
      <c r="B189" s="197" t="s">
        <v>285</v>
      </c>
      <c r="C189" s="198" t="s">
        <v>286</v>
      </c>
      <c r="D189" s="199" t="s">
        <v>283</v>
      </c>
      <c r="E189" s="200">
        <v>1</v>
      </c>
      <c r="F189" s="200">
        <v>0</v>
      </c>
      <c r="G189" s="201">
        <f>E189*F189</f>
        <v>0</v>
      </c>
      <c r="O189" s="195">
        <v>2</v>
      </c>
      <c r="AA189" s="167">
        <v>12</v>
      </c>
      <c r="AB189" s="167">
        <v>0</v>
      </c>
      <c r="AC189" s="167">
        <v>51</v>
      </c>
      <c r="AZ189" s="167">
        <v>1</v>
      </c>
      <c r="BA189" s="167">
        <f>IF(AZ189=1,G189,0)</f>
        <v>0</v>
      </c>
      <c r="BB189" s="167">
        <f>IF(AZ189=2,G189,0)</f>
        <v>0</v>
      </c>
      <c r="BC189" s="167">
        <f>IF(AZ189=3,G189,0)</f>
        <v>0</v>
      </c>
      <c r="BD189" s="167">
        <f>IF(AZ189=4,G189,0)</f>
        <v>0</v>
      </c>
      <c r="BE189" s="167">
        <f>IF(AZ189=5,G189,0)</f>
        <v>0</v>
      </c>
      <c r="CA189" s="202">
        <v>12</v>
      </c>
      <c r="CB189" s="202">
        <v>0</v>
      </c>
      <c r="CZ189" s="167">
        <v>0</v>
      </c>
    </row>
    <row r="190" spans="1:104" ht="31.2" x14ac:dyDescent="0.25">
      <c r="A190" s="203"/>
      <c r="B190" s="204"/>
      <c r="C190" s="205" t="s">
        <v>287</v>
      </c>
      <c r="D190" s="206"/>
      <c r="E190" s="206"/>
      <c r="F190" s="206"/>
      <c r="G190" s="207"/>
      <c r="L190" s="208" t="s">
        <v>287</v>
      </c>
      <c r="O190" s="195">
        <v>3</v>
      </c>
    </row>
    <row r="191" spans="1:104" x14ac:dyDescent="0.25">
      <c r="A191" s="196">
        <v>44</v>
      </c>
      <c r="B191" s="197" t="s">
        <v>288</v>
      </c>
      <c r="C191" s="198" t="s">
        <v>289</v>
      </c>
      <c r="D191" s="199" t="s">
        <v>283</v>
      </c>
      <c r="E191" s="200">
        <v>1</v>
      </c>
      <c r="F191" s="200">
        <v>0</v>
      </c>
      <c r="G191" s="201">
        <f>E191*F191</f>
        <v>0</v>
      </c>
      <c r="O191" s="195">
        <v>2</v>
      </c>
      <c r="AA191" s="167">
        <v>12</v>
      </c>
      <c r="AB191" s="167">
        <v>0</v>
      </c>
      <c r="AC191" s="167">
        <v>52</v>
      </c>
      <c r="AZ191" s="167">
        <v>1</v>
      </c>
      <c r="BA191" s="167">
        <f>IF(AZ191=1,G191,0)</f>
        <v>0</v>
      </c>
      <c r="BB191" s="167">
        <f>IF(AZ191=2,G191,0)</f>
        <v>0</v>
      </c>
      <c r="BC191" s="167">
        <f>IF(AZ191=3,G191,0)</f>
        <v>0</v>
      </c>
      <c r="BD191" s="167">
        <f>IF(AZ191=4,G191,0)</f>
        <v>0</v>
      </c>
      <c r="BE191" s="167">
        <f>IF(AZ191=5,G191,0)</f>
        <v>0</v>
      </c>
      <c r="CA191" s="202">
        <v>12</v>
      </c>
      <c r="CB191" s="202">
        <v>0</v>
      </c>
      <c r="CZ191" s="167">
        <v>0</v>
      </c>
    </row>
    <row r="192" spans="1:104" ht="21" x14ac:dyDescent="0.25">
      <c r="A192" s="203"/>
      <c r="B192" s="204"/>
      <c r="C192" s="205" t="s">
        <v>290</v>
      </c>
      <c r="D192" s="206"/>
      <c r="E192" s="206"/>
      <c r="F192" s="206"/>
      <c r="G192" s="207"/>
      <c r="L192" s="208" t="s">
        <v>290</v>
      </c>
      <c r="O192" s="195">
        <v>3</v>
      </c>
    </row>
    <row r="193" spans="1:104" x14ac:dyDescent="0.25">
      <c r="A193" s="196">
        <v>45</v>
      </c>
      <c r="B193" s="197" t="s">
        <v>291</v>
      </c>
      <c r="C193" s="198" t="s">
        <v>292</v>
      </c>
      <c r="D193" s="199" t="s">
        <v>283</v>
      </c>
      <c r="E193" s="200">
        <v>1</v>
      </c>
      <c r="F193" s="200">
        <v>0</v>
      </c>
      <c r="G193" s="201">
        <f>E193*F193</f>
        <v>0</v>
      </c>
      <c r="O193" s="195">
        <v>2</v>
      </c>
      <c r="AA193" s="167">
        <v>12</v>
      </c>
      <c r="AB193" s="167">
        <v>0</v>
      </c>
      <c r="AC193" s="167">
        <v>53</v>
      </c>
      <c r="AZ193" s="167">
        <v>1</v>
      </c>
      <c r="BA193" s="167">
        <f>IF(AZ193=1,G193,0)</f>
        <v>0</v>
      </c>
      <c r="BB193" s="167">
        <f>IF(AZ193=2,G193,0)</f>
        <v>0</v>
      </c>
      <c r="BC193" s="167">
        <f>IF(AZ193=3,G193,0)</f>
        <v>0</v>
      </c>
      <c r="BD193" s="167">
        <f>IF(AZ193=4,G193,0)</f>
        <v>0</v>
      </c>
      <c r="BE193" s="167">
        <f>IF(AZ193=5,G193,0)</f>
        <v>0</v>
      </c>
      <c r="CA193" s="202">
        <v>12</v>
      </c>
      <c r="CB193" s="202">
        <v>0</v>
      </c>
      <c r="CZ193" s="167">
        <v>0</v>
      </c>
    </row>
    <row r="194" spans="1:104" ht="21" x14ac:dyDescent="0.25">
      <c r="A194" s="203"/>
      <c r="B194" s="204"/>
      <c r="C194" s="205" t="s">
        <v>293</v>
      </c>
      <c r="D194" s="206"/>
      <c r="E194" s="206"/>
      <c r="F194" s="206"/>
      <c r="G194" s="207"/>
      <c r="L194" s="208" t="s">
        <v>293</v>
      </c>
      <c r="O194" s="195">
        <v>3</v>
      </c>
    </row>
    <row r="195" spans="1:104" x14ac:dyDescent="0.25">
      <c r="A195" s="196">
        <v>46</v>
      </c>
      <c r="B195" s="197" t="s">
        <v>294</v>
      </c>
      <c r="C195" s="198" t="s">
        <v>295</v>
      </c>
      <c r="D195" s="199" t="s">
        <v>283</v>
      </c>
      <c r="E195" s="200">
        <v>1</v>
      </c>
      <c r="F195" s="200">
        <v>0</v>
      </c>
      <c r="G195" s="201">
        <f>E195*F195</f>
        <v>0</v>
      </c>
      <c r="O195" s="195">
        <v>2</v>
      </c>
      <c r="AA195" s="167">
        <v>12</v>
      </c>
      <c r="AB195" s="167">
        <v>0</v>
      </c>
      <c r="AC195" s="167">
        <v>54</v>
      </c>
      <c r="AZ195" s="167">
        <v>1</v>
      </c>
      <c r="BA195" s="167">
        <f>IF(AZ195=1,G195,0)</f>
        <v>0</v>
      </c>
      <c r="BB195" s="167">
        <f>IF(AZ195=2,G195,0)</f>
        <v>0</v>
      </c>
      <c r="BC195" s="167">
        <f>IF(AZ195=3,G195,0)</f>
        <v>0</v>
      </c>
      <c r="BD195" s="167">
        <f>IF(AZ195=4,G195,0)</f>
        <v>0</v>
      </c>
      <c r="BE195" s="167">
        <f>IF(AZ195=5,G195,0)</f>
        <v>0</v>
      </c>
      <c r="CA195" s="202">
        <v>12</v>
      </c>
      <c r="CB195" s="202">
        <v>0</v>
      </c>
      <c r="CZ195" s="167">
        <v>0</v>
      </c>
    </row>
    <row r="196" spans="1:104" ht="31.2" x14ac:dyDescent="0.25">
      <c r="A196" s="203"/>
      <c r="B196" s="204"/>
      <c r="C196" s="205" t="s">
        <v>296</v>
      </c>
      <c r="D196" s="206"/>
      <c r="E196" s="206"/>
      <c r="F196" s="206"/>
      <c r="G196" s="207"/>
      <c r="L196" s="208" t="s">
        <v>296</v>
      </c>
      <c r="O196" s="195">
        <v>3</v>
      </c>
    </row>
    <row r="197" spans="1:104" x14ac:dyDescent="0.25">
      <c r="A197" s="196">
        <v>47</v>
      </c>
      <c r="B197" s="197" t="s">
        <v>297</v>
      </c>
      <c r="C197" s="198" t="s">
        <v>298</v>
      </c>
      <c r="D197" s="199" t="s">
        <v>283</v>
      </c>
      <c r="E197" s="200">
        <v>1</v>
      </c>
      <c r="F197" s="200">
        <v>0</v>
      </c>
      <c r="G197" s="201">
        <f>E197*F197</f>
        <v>0</v>
      </c>
      <c r="O197" s="195">
        <v>2</v>
      </c>
      <c r="AA197" s="167">
        <v>12</v>
      </c>
      <c r="AB197" s="167">
        <v>0</v>
      </c>
      <c r="AC197" s="167">
        <v>55</v>
      </c>
      <c r="AZ197" s="167">
        <v>1</v>
      </c>
      <c r="BA197" s="167">
        <f>IF(AZ197=1,G197,0)</f>
        <v>0</v>
      </c>
      <c r="BB197" s="167">
        <f>IF(AZ197=2,G197,0)</f>
        <v>0</v>
      </c>
      <c r="BC197" s="167">
        <f>IF(AZ197=3,G197,0)</f>
        <v>0</v>
      </c>
      <c r="BD197" s="167">
        <f>IF(AZ197=4,G197,0)</f>
        <v>0</v>
      </c>
      <c r="BE197" s="167">
        <f>IF(AZ197=5,G197,0)</f>
        <v>0</v>
      </c>
      <c r="CA197" s="202">
        <v>12</v>
      </c>
      <c r="CB197" s="202">
        <v>0</v>
      </c>
      <c r="CZ197" s="167">
        <v>0</v>
      </c>
    </row>
    <row r="198" spans="1:104" ht="21" x14ac:dyDescent="0.25">
      <c r="A198" s="203"/>
      <c r="B198" s="204"/>
      <c r="C198" s="205" t="s">
        <v>299</v>
      </c>
      <c r="D198" s="206"/>
      <c r="E198" s="206"/>
      <c r="F198" s="206"/>
      <c r="G198" s="207"/>
      <c r="L198" s="208" t="s">
        <v>299</v>
      </c>
      <c r="O198" s="195">
        <v>3</v>
      </c>
    </row>
    <row r="199" spans="1:104" x14ac:dyDescent="0.25">
      <c r="A199" s="215"/>
      <c r="B199" s="216" t="s">
        <v>73</v>
      </c>
      <c r="C199" s="217" t="str">
        <f>CONCATENATE(B186," ",C186)</f>
        <v>VRN Vedlejší rozpočtové náklady</v>
      </c>
      <c r="D199" s="218"/>
      <c r="E199" s="219"/>
      <c r="F199" s="220"/>
      <c r="G199" s="221">
        <f>SUM(G186:G198)</f>
        <v>0</v>
      </c>
      <c r="O199" s="195">
        <v>4</v>
      </c>
      <c r="BA199" s="222">
        <f>SUM(BA186:BA198)</f>
        <v>0</v>
      </c>
      <c r="BB199" s="222">
        <f>SUM(BB186:BB198)</f>
        <v>0</v>
      </c>
      <c r="BC199" s="222">
        <f>SUM(BC186:BC198)</f>
        <v>0</v>
      </c>
      <c r="BD199" s="222">
        <f>SUM(BD186:BD198)</f>
        <v>0</v>
      </c>
      <c r="BE199" s="222">
        <f>SUM(BE186:BE198)</f>
        <v>0</v>
      </c>
    </row>
    <row r="200" spans="1:104" x14ac:dyDescent="0.25">
      <c r="E200" s="167"/>
    </row>
    <row r="201" spans="1:104" x14ac:dyDescent="0.25">
      <c r="E201" s="167"/>
    </row>
    <row r="202" spans="1:104" x14ac:dyDescent="0.25">
      <c r="E202" s="167"/>
    </row>
    <row r="203" spans="1:104" x14ac:dyDescent="0.25">
      <c r="E203" s="167"/>
    </row>
    <row r="204" spans="1:104" x14ac:dyDescent="0.25">
      <c r="E204" s="167"/>
    </row>
    <row r="205" spans="1:104" x14ac:dyDescent="0.25">
      <c r="E205" s="167"/>
    </row>
    <row r="206" spans="1:104" x14ac:dyDescent="0.25">
      <c r="E206" s="167"/>
    </row>
    <row r="207" spans="1:104" x14ac:dyDescent="0.25">
      <c r="E207" s="167"/>
    </row>
    <row r="208" spans="1:104" x14ac:dyDescent="0.25">
      <c r="E208" s="167"/>
    </row>
    <row r="209" spans="1:7" x14ac:dyDescent="0.25">
      <c r="E209" s="167"/>
    </row>
    <row r="210" spans="1:7" x14ac:dyDescent="0.25">
      <c r="E210" s="167"/>
    </row>
    <row r="211" spans="1:7" x14ac:dyDescent="0.25">
      <c r="E211" s="167"/>
    </row>
    <row r="212" spans="1:7" x14ac:dyDescent="0.25">
      <c r="E212" s="167"/>
    </row>
    <row r="213" spans="1:7" x14ac:dyDescent="0.25">
      <c r="E213" s="167"/>
    </row>
    <row r="214" spans="1:7" x14ac:dyDescent="0.25">
      <c r="E214" s="167"/>
    </row>
    <row r="215" spans="1:7" x14ac:dyDescent="0.25">
      <c r="E215" s="167"/>
    </row>
    <row r="216" spans="1:7" x14ac:dyDescent="0.25">
      <c r="E216" s="167"/>
    </row>
    <row r="217" spans="1:7" x14ac:dyDescent="0.25">
      <c r="E217" s="167"/>
    </row>
    <row r="218" spans="1:7" x14ac:dyDescent="0.25">
      <c r="E218" s="167"/>
    </row>
    <row r="219" spans="1:7" x14ac:dyDescent="0.25">
      <c r="E219" s="167"/>
    </row>
    <row r="220" spans="1:7" x14ac:dyDescent="0.25">
      <c r="E220" s="167"/>
    </row>
    <row r="221" spans="1:7" x14ac:dyDescent="0.25">
      <c r="E221" s="167"/>
    </row>
    <row r="222" spans="1:7" x14ac:dyDescent="0.25">
      <c r="E222" s="167"/>
    </row>
    <row r="223" spans="1:7" x14ac:dyDescent="0.25">
      <c r="A223" s="223"/>
      <c r="B223" s="223"/>
      <c r="C223" s="223"/>
      <c r="D223" s="223"/>
      <c r="E223" s="223"/>
      <c r="F223" s="223"/>
      <c r="G223" s="223"/>
    </row>
    <row r="224" spans="1:7" x14ac:dyDescent="0.25">
      <c r="A224" s="223"/>
      <c r="B224" s="223"/>
      <c r="C224" s="223"/>
      <c r="D224" s="223"/>
      <c r="E224" s="223"/>
      <c r="F224" s="223"/>
      <c r="G224" s="223"/>
    </row>
    <row r="225" spans="1:7" x14ac:dyDescent="0.25">
      <c r="A225" s="223"/>
      <c r="B225" s="223"/>
      <c r="C225" s="223"/>
      <c r="D225" s="223"/>
      <c r="E225" s="223"/>
      <c r="F225" s="223"/>
      <c r="G225" s="223"/>
    </row>
    <row r="226" spans="1:7" x14ac:dyDescent="0.25">
      <c r="A226" s="223"/>
      <c r="B226" s="223"/>
      <c r="C226" s="223"/>
      <c r="D226" s="223"/>
      <c r="E226" s="223"/>
      <c r="F226" s="223"/>
      <c r="G226" s="223"/>
    </row>
    <row r="227" spans="1:7" x14ac:dyDescent="0.25">
      <c r="E227" s="167"/>
    </row>
    <row r="228" spans="1:7" x14ac:dyDescent="0.25">
      <c r="E228" s="167"/>
    </row>
    <row r="229" spans="1:7" x14ac:dyDescent="0.25">
      <c r="E229" s="167"/>
    </row>
    <row r="230" spans="1:7" x14ac:dyDescent="0.25">
      <c r="E230" s="167"/>
    </row>
    <row r="231" spans="1:7" x14ac:dyDescent="0.25">
      <c r="E231" s="167"/>
    </row>
    <row r="232" spans="1:7" x14ac:dyDescent="0.25">
      <c r="E232" s="167"/>
    </row>
    <row r="233" spans="1:7" x14ac:dyDescent="0.25">
      <c r="E233" s="167"/>
    </row>
    <row r="234" spans="1:7" x14ac:dyDescent="0.25">
      <c r="E234" s="167"/>
    </row>
    <row r="235" spans="1:7" x14ac:dyDescent="0.25">
      <c r="E235" s="167"/>
    </row>
    <row r="236" spans="1:7" x14ac:dyDescent="0.25">
      <c r="E236" s="167"/>
    </row>
    <row r="237" spans="1:7" x14ac:dyDescent="0.25">
      <c r="E237" s="167"/>
    </row>
    <row r="238" spans="1:7" x14ac:dyDescent="0.25">
      <c r="E238" s="167"/>
    </row>
    <row r="239" spans="1:7" x14ac:dyDescent="0.25">
      <c r="E239" s="167"/>
    </row>
    <row r="240" spans="1:7" x14ac:dyDescent="0.25">
      <c r="E240" s="167"/>
    </row>
    <row r="241" spans="5:5" x14ac:dyDescent="0.25">
      <c r="E241" s="167"/>
    </row>
    <row r="242" spans="5:5" x14ac:dyDescent="0.25">
      <c r="E242" s="167"/>
    </row>
    <row r="243" spans="5:5" x14ac:dyDescent="0.25">
      <c r="E243" s="167"/>
    </row>
    <row r="244" spans="5:5" x14ac:dyDescent="0.25">
      <c r="E244" s="167"/>
    </row>
    <row r="245" spans="5:5" x14ac:dyDescent="0.25">
      <c r="E245" s="167"/>
    </row>
    <row r="246" spans="5:5" x14ac:dyDescent="0.25">
      <c r="E246" s="167"/>
    </row>
    <row r="247" spans="5:5" x14ac:dyDescent="0.25">
      <c r="E247" s="167"/>
    </row>
    <row r="248" spans="5:5" x14ac:dyDescent="0.25">
      <c r="E248" s="167"/>
    </row>
    <row r="249" spans="5:5" x14ac:dyDescent="0.25">
      <c r="E249" s="167"/>
    </row>
    <row r="250" spans="5:5" x14ac:dyDescent="0.25">
      <c r="E250" s="167"/>
    </row>
    <row r="251" spans="5:5" x14ac:dyDescent="0.25">
      <c r="E251" s="167"/>
    </row>
    <row r="252" spans="5:5" x14ac:dyDescent="0.25">
      <c r="E252" s="167"/>
    </row>
    <row r="253" spans="5:5" x14ac:dyDescent="0.25">
      <c r="E253" s="167"/>
    </row>
    <row r="254" spans="5:5" x14ac:dyDescent="0.25">
      <c r="E254" s="167"/>
    </row>
    <row r="255" spans="5:5" x14ac:dyDescent="0.25">
      <c r="E255" s="167"/>
    </row>
    <row r="256" spans="5:5" x14ac:dyDescent="0.25">
      <c r="E256" s="167"/>
    </row>
    <row r="257" spans="1:7" x14ac:dyDescent="0.25">
      <c r="E257" s="167"/>
    </row>
    <row r="258" spans="1:7" x14ac:dyDescent="0.25">
      <c r="A258" s="224"/>
      <c r="B258" s="224"/>
    </row>
    <row r="259" spans="1:7" x14ac:dyDescent="0.25">
      <c r="A259" s="223"/>
      <c r="B259" s="223"/>
      <c r="C259" s="226"/>
      <c r="D259" s="226"/>
      <c r="E259" s="227"/>
      <c r="F259" s="226"/>
      <c r="G259" s="228"/>
    </row>
    <row r="260" spans="1:7" x14ac:dyDescent="0.25">
      <c r="A260" s="229"/>
      <c r="B260" s="229"/>
      <c r="C260" s="223"/>
      <c r="D260" s="223"/>
      <c r="E260" s="230"/>
      <c r="F260" s="223"/>
      <c r="G260" s="223"/>
    </row>
    <row r="261" spans="1:7" x14ac:dyDescent="0.25">
      <c r="A261" s="223"/>
      <c r="B261" s="223"/>
      <c r="C261" s="223"/>
      <c r="D261" s="223"/>
      <c r="E261" s="230"/>
      <c r="F261" s="223"/>
      <c r="G261" s="223"/>
    </row>
    <row r="262" spans="1:7" x14ac:dyDescent="0.25">
      <c r="A262" s="223"/>
      <c r="B262" s="223"/>
      <c r="C262" s="223"/>
      <c r="D262" s="223"/>
      <c r="E262" s="230"/>
      <c r="F262" s="223"/>
      <c r="G262" s="223"/>
    </row>
    <row r="263" spans="1:7" x14ac:dyDescent="0.25">
      <c r="A263" s="223"/>
      <c r="B263" s="223"/>
      <c r="C263" s="223"/>
      <c r="D263" s="223"/>
      <c r="E263" s="230"/>
      <c r="F263" s="223"/>
      <c r="G263" s="223"/>
    </row>
    <row r="264" spans="1:7" x14ac:dyDescent="0.25">
      <c r="A264" s="223"/>
      <c r="B264" s="223"/>
      <c r="C264" s="223"/>
      <c r="D264" s="223"/>
      <c r="E264" s="230"/>
      <c r="F264" s="223"/>
      <c r="G264" s="223"/>
    </row>
    <row r="265" spans="1:7" x14ac:dyDescent="0.25">
      <c r="A265" s="223"/>
      <c r="B265" s="223"/>
      <c r="C265" s="223"/>
      <c r="D265" s="223"/>
      <c r="E265" s="230"/>
      <c r="F265" s="223"/>
      <c r="G265" s="223"/>
    </row>
    <row r="266" spans="1:7" x14ac:dyDescent="0.25">
      <c r="A266" s="223"/>
      <c r="B266" s="223"/>
      <c r="C266" s="223"/>
      <c r="D266" s="223"/>
      <c r="E266" s="230"/>
      <c r="F266" s="223"/>
      <c r="G266" s="223"/>
    </row>
    <row r="267" spans="1:7" x14ac:dyDescent="0.25">
      <c r="A267" s="223"/>
      <c r="B267" s="223"/>
      <c r="C267" s="223"/>
      <c r="D267" s="223"/>
      <c r="E267" s="230"/>
      <c r="F267" s="223"/>
      <c r="G267" s="223"/>
    </row>
    <row r="268" spans="1:7" x14ac:dyDescent="0.25">
      <c r="A268" s="223"/>
      <c r="B268" s="223"/>
      <c r="C268" s="223"/>
      <c r="D268" s="223"/>
      <c r="E268" s="230"/>
      <c r="F268" s="223"/>
      <c r="G268" s="223"/>
    </row>
    <row r="269" spans="1:7" x14ac:dyDescent="0.25">
      <c r="A269" s="223"/>
      <c r="B269" s="223"/>
      <c r="C269" s="223"/>
      <c r="D269" s="223"/>
      <c r="E269" s="230"/>
      <c r="F269" s="223"/>
      <c r="G269" s="223"/>
    </row>
    <row r="270" spans="1:7" x14ac:dyDescent="0.25">
      <c r="A270" s="223"/>
      <c r="B270" s="223"/>
      <c r="C270" s="223"/>
      <c r="D270" s="223"/>
      <c r="E270" s="230"/>
      <c r="F270" s="223"/>
      <c r="G270" s="223"/>
    </row>
    <row r="271" spans="1:7" x14ac:dyDescent="0.25">
      <c r="A271" s="223"/>
      <c r="B271" s="223"/>
      <c r="C271" s="223"/>
      <c r="D271" s="223"/>
      <c r="E271" s="230"/>
      <c r="F271" s="223"/>
      <c r="G271" s="223"/>
    </row>
    <row r="272" spans="1:7" x14ac:dyDescent="0.25">
      <c r="A272" s="223"/>
      <c r="B272" s="223"/>
      <c r="C272" s="223"/>
      <c r="D272" s="223"/>
      <c r="E272" s="230"/>
      <c r="F272" s="223"/>
      <c r="G272" s="223"/>
    </row>
  </sheetData>
  <mergeCells count="124">
    <mergeCell ref="C198:G198"/>
    <mergeCell ref="C175:D175"/>
    <mergeCell ref="C188:G188"/>
    <mergeCell ref="C190:G190"/>
    <mergeCell ref="C192:G192"/>
    <mergeCell ref="C194:G194"/>
    <mergeCell ref="C196:G196"/>
    <mergeCell ref="C165:D165"/>
    <mergeCell ref="C166:D166"/>
    <mergeCell ref="C167:D167"/>
    <mergeCell ref="C169:D169"/>
    <mergeCell ref="C170:D170"/>
    <mergeCell ref="C171:D171"/>
    <mergeCell ref="C173:D173"/>
    <mergeCell ref="C174:D174"/>
    <mergeCell ref="C148:D148"/>
    <mergeCell ref="C153:D153"/>
    <mergeCell ref="C155:D155"/>
    <mergeCell ref="C157:D157"/>
    <mergeCell ref="C159:D159"/>
    <mergeCell ref="C161:D161"/>
    <mergeCell ref="C142:G142"/>
    <mergeCell ref="C143:G143"/>
    <mergeCell ref="C144:G144"/>
    <mergeCell ref="C145:D145"/>
    <mergeCell ref="C146:D146"/>
    <mergeCell ref="C147:D147"/>
    <mergeCell ref="C135:D135"/>
    <mergeCell ref="C137:G137"/>
    <mergeCell ref="C138:G138"/>
    <mergeCell ref="C139:G139"/>
    <mergeCell ref="C140:G140"/>
    <mergeCell ref="C141:G141"/>
    <mergeCell ref="C129:D129"/>
    <mergeCell ref="C130:D130"/>
    <mergeCell ref="C131:D131"/>
    <mergeCell ref="C132:D132"/>
    <mergeCell ref="C133:D133"/>
    <mergeCell ref="C134:D134"/>
    <mergeCell ref="C123:D123"/>
    <mergeCell ref="C124:D124"/>
    <mergeCell ref="C125:D125"/>
    <mergeCell ref="C126:D126"/>
    <mergeCell ref="C127:D127"/>
    <mergeCell ref="C128:D128"/>
    <mergeCell ref="C117:D117"/>
    <mergeCell ref="C118:D118"/>
    <mergeCell ref="C119:D119"/>
    <mergeCell ref="C120:D120"/>
    <mergeCell ref="C121:D121"/>
    <mergeCell ref="C122:D122"/>
    <mergeCell ref="C111:D111"/>
    <mergeCell ref="C112:D112"/>
    <mergeCell ref="C113:D113"/>
    <mergeCell ref="C114:D114"/>
    <mergeCell ref="C115:D115"/>
    <mergeCell ref="C116:D116"/>
    <mergeCell ref="C104:D104"/>
    <mergeCell ref="C105:D105"/>
    <mergeCell ref="C106:D106"/>
    <mergeCell ref="C107:D107"/>
    <mergeCell ref="C108:D108"/>
    <mergeCell ref="C109:D109"/>
    <mergeCell ref="C98:D98"/>
    <mergeCell ref="C99:D99"/>
    <mergeCell ref="C100:D100"/>
    <mergeCell ref="C101:D101"/>
    <mergeCell ref="C102:D102"/>
    <mergeCell ref="C103:D103"/>
    <mergeCell ref="C92:D92"/>
    <mergeCell ref="C93:D93"/>
    <mergeCell ref="C94:D94"/>
    <mergeCell ref="C95:D95"/>
    <mergeCell ref="C96:D96"/>
    <mergeCell ref="C97:D97"/>
    <mergeCell ref="C83:D83"/>
    <mergeCell ref="C85:D85"/>
    <mergeCell ref="C86:D86"/>
    <mergeCell ref="C87:D87"/>
    <mergeCell ref="C88:D88"/>
    <mergeCell ref="C89:D89"/>
    <mergeCell ref="C90:D90"/>
    <mergeCell ref="C91:D91"/>
    <mergeCell ref="C73:G73"/>
    <mergeCell ref="C74:G74"/>
    <mergeCell ref="C75:G75"/>
    <mergeCell ref="C76:G76"/>
    <mergeCell ref="C77:G77"/>
    <mergeCell ref="C78:G78"/>
    <mergeCell ref="C79:D79"/>
    <mergeCell ref="C54:D54"/>
    <mergeCell ref="C55:D55"/>
    <mergeCell ref="C61:D61"/>
    <mergeCell ref="C63:D63"/>
    <mergeCell ref="C65:G65"/>
    <mergeCell ref="C66:D66"/>
    <mergeCell ref="C67:D67"/>
    <mergeCell ref="C45:D45"/>
    <mergeCell ref="C46:D46"/>
    <mergeCell ref="C47:D47"/>
    <mergeCell ref="C34:D34"/>
    <mergeCell ref="C35:D35"/>
    <mergeCell ref="C36:D36"/>
    <mergeCell ref="C38:D38"/>
    <mergeCell ref="C39:D39"/>
    <mergeCell ref="C40:D40"/>
    <mergeCell ref="C28:D28"/>
    <mergeCell ref="C29:D29"/>
    <mergeCell ref="C30:D30"/>
    <mergeCell ref="C16:D16"/>
    <mergeCell ref="C17:D17"/>
    <mergeCell ref="C18:D18"/>
    <mergeCell ref="C20:D20"/>
    <mergeCell ref="C21:D21"/>
    <mergeCell ref="C22:D22"/>
    <mergeCell ref="C24:D24"/>
    <mergeCell ref="A1:G1"/>
    <mergeCell ref="A3:B3"/>
    <mergeCell ref="A4:B4"/>
    <mergeCell ref="E4:G4"/>
    <mergeCell ref="C9:G9"/>
    <mergeCell ref="C10:D10"/>
    <mergeCell ref="C11:D11"/>
    <mergeCell ref="C12:D1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Dana</cp:lastModifiedBy>
  <dcterms:created xsi:type="dcterms:W3CDTF">2019-03-25T10:36:37Z</dcterms:created>
  <dcterms:modified xsi:type="dcterms:W3CDTF">2019-03-25T10:37:22Z</dcterms:modified>
</cp:coreProperties>
</file>